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<sst xmlns="http://schemas.openxmlformats.org/spreadsheetml/2006/main" count="783" uniqueCount="411">
  <si>
    <t>出版社</t>
  </si>
  <si>
    <t>発行年</t>
  </si>
  <si>
    <t>請求記号</t>
  </si>
  <si>
    <t>配架場所</t>
  </si>
  <si>
    <t>資料名（書名）</t>
  </si>
  <si>
    <t>児童開架</t>
  </si>
  <si>
    <t>安房郡</t>
  </si>
  <si>
    <t>鴨川市</t>
  </si>
  <si>
    <t>児開書庫A</t>
  </si>
  <si>
    <t>安房地方</t>
  </si>
  <si>
    <t>館山青年会議所</t>
  </si>
  <si>
    <t>鴨川市立図書館</t>
  </si>
  <si>
    <t>旧市町村名</t>
  </si>
  <si>
    <t>天津小湊町</t>
  </si>
  <si>
    <t>市町村名の根拠とした事柄</t>
  </si>
  <si>
    <t>夷隅地方（鴨川市発行）</t>
  </si>
  <si>
    <t>鴨川市（江見地区）</t>
  </si>
  <si>
    <t>鴨川市（鴨川地区）</t>
  </si>
  <si>
    <t>鴨川市（長狭地区）</t>
  </si>
  <si>
    <t>鴨川市（天津小湊地区）</t>
  </si>
  <si>
    <t>日本標準</t>
  </si>
  <si>
    <t>中上総地方</t>
  </si>
  <si>
    <t>鴨川（地名）</t>
  </si>
  <si>
    <t>清澄（地名）</t>
  </si>
  <si>
    <t>上総(中）地方</t>
  </si>
  <si>
    <t>清澄山</t>
  </si>
  <si>
    <t>日本標準</t>
  </si>
  <si>
    <t>J913/C42</t>
  </si>
  <si>
    <t>安房郡天津小湊町</t>
  </si>
  <si>
    <t>実入りの浜（地名）</t>
  </si>
  <si>
    <t>安房郡天津小湊町</t>
  </si>
  <si>
    <t>誕生寺(建造物)</t>
  </si>
  <si>
    <t>高鶴山（地名）</t>
  </si>
  <si>
    <t>J913/C42/2</t>
  </si>
  <si>
    <t>太海　仁右衛門島（地名）</t>
  </si>
  <si>
    <t>千秋社</t>
  </si>
  <si>
    <t>J913/A47/1</t>
  </si>
  <si>
    <t>児童開架</t>
  </si>
  <si>
    <t>安房郡天津小湊町</t>
  </si>
  <si>
    <t>富津市・木更津市・君津市・長生郡一宮町</t>
  </si>
  <si>
    <t>安房郡鋸南町・鴨川市</t>
  </si>
  <si>
    <t>鴨川市</t>
  </si>
  <si>
    <t>江見の高鶴山、星ヶ池</t>
  </si>
  <si>
    <t>児童開架</t>
  </si>
  <si>
    <t>未来社</t>
  </si>
  <si>
    <t>勝浦市・鴨川市</t>
  </si>
  <si>
    <t>おせんころがし（地名）</t>
  </si>
  <si>
    <t>暁印書館</t>
  </si>
  <si>
    <t>鴨川の浜</t>
  </si>
  <si>
    <t>資料に記載されている市町村・地域名</t>
  </si>
  <si>
    <t>江見（地名）</t>
  </si>
  <si>
    <t>広場村</t>
  </si>
  <si>
    <t>清澄山</t>
  </si>
  <si>
    <t>清澄（地名）</t>
  </si>
  <si>
    <t>天津（地名）　小湊村</t>
  </si>
  <si>
    <t>江見（地名）</t>
  </si>
  <si>
    <t>江見吉浦（地名）</t>
  </si>
  <si>
    <t>太海（地名）</t>
  </si>
  <si>
    <t>曽呂・太海（地名）</t>
  </si>
  <si>
    <t>曽呂（地名）</t>
  </si>
  <si>
    <t>前原（地名）</t>
  </si>
  <si>
    <t>粟斗・和泉（地名）</t>
  </si>
  <si>
    <t>和泉村</t>
  </si>
  <si>
    <t>粟斗・八色・花房・滑谷・打墨（地名）</t>
  </si>
  <si>
    <t>主基村</t>
  </si>
  <si>
    <t>長狭（地名）</t>
  </si>
  <si>
    <t>主基（地名）</t>
  </si>
  <si>
    <t>吉尾（地名）</t>
  </si>
  <si>
    <t>大山（地名）</t>
  </si>
  <si>
    <t>吉尾・天津（地名）</t>
  </si>
  <si>
    <t>天津（地名）</t>
  </si>
  <si>
    <t>天津村</t>
  </si>
  <si>
    <t>小湊（地名）</t>
  </si>
  <si>
    <t>天津（地名）　清澄山</t>
  </si>
  <si>
    <t>葦浦（江見吉浦）</t>
  </si>
  <si>
    <t>仁右衛門島（地名）</t>
  </si>
  <si>
    <t>清澄（地名）、保台（地名）、
蜘蛛ケ滝</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</si>
  <si>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</si>
  <si>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</si>
  <si>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</si>
  <si>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</si>
  <si>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</si>
  <si>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</si>
  <si>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</si>
  <si>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</si>
  <si>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</si>
  <si>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</si>
  <si>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</si>
  <si>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</si>
  <si>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</si>
  <si>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J388/イス/3</t>
  </si>
  <si>
    <t>J913/アオ/5</t>
  </si>
  <si>
    <t>J388/カモ</t>
  </si>
  <si>
    <t>J913/アワ</t>
  </si>
  <si>
    <t>清澄村　安房郡小湊町（地名）</t>
  </si>
  <si>
    <t>内容（題名）</t>
  </si>
  <si>
    <t>白鳥ものがたり</t>
  </si>
  <si>
    <t>お仙ころがし</t>
  </si>
  <si>
    <t>お仙ころがし－その２－</t>
  </si>
  <si>
    <t>頼朝かたり伝え</t>
  </si>
  <si>
    <t>天津村の黒船</t>
  </si>
  <si>
    <t>天の川からもらい水</t>
  </si>
  <si>
    <t>天の川からもらい水</t>
  </si>
  <si>
    <t>あめを買う女</t>
  </si>
  <si>
    <t>あんがんどんの話</t>
  </si>
  <si>
    <t>磯ものとりの海女さん</t>
  </si>
  <si>
    <t>浦島太郎じいさんの話</t>
  </si>
  <si>
    <t>大浦のたこと漁師</t>
  </si>
  <si>
    <t>大阪地蔵の話（白滝山に伝わる話）</t>
  </si>
  <si>
    <t>太田稲荷の話</t>
  </si>
  <si>
    <t>大山不動尊のはじまり</t>
  </si>
  <si>
    <t>お仙ころがし－その１－</t>
  </si>
  <si>
    <t>お仙ころがし－その３－</t>
  </si>
  <si>
    <t>おてねが島</t>
  </si>
  <si>
    <t>お鍋ケ淵の話（白滝山に伝わる話）</t>
  </si>
  <si>
    <t>かた目の犬</t>
  </si>
  <si>
    <t>片目の犬</t>
  </si>
  <si>
    <t>亀んこの木枕</t>
  </si>
  <si>
    <t>空井戸の話（白滝山に伝わる話）</t>
  </si>
  <si>
    <t>狐塚</t>
  </si>
  <si>
    <t>清澄山の五郎次郎さん</t>
  </si>
  <si>
    <t>清澄山のてんぐ</t>
  </si>
  <si>
    <t>九頭竜様</t>
  </si>
  <si>
    <t>九頭龍様</t>
  </si>
  <si>
    <t>くも滝</t>
  </si>
  <si>
    <t>くらげ骨なし</t>
  </si>
  <si>
    <t>けさ坊さま</t>
  </si>
  <si>
    <t>けさ坊様</t>
  </si>
  <si>
    <t>こうこめの田五郎</t>
  </si>
  <si>
    <t>西条の地名の話</t>
  </si>
  <si>
    <t>始末とはくさいもの</t>
  </si>
  <si>
    <t>始末とは臭いもの</t>
  </si>
  <si>
    <t>ぜんぜん滝の斧</t>
  </si>
  <si>
    <t>妙の浦</t>
  </si>
  <si>
    <t>竹やぶの天女</t>
  </si>
  <si>
    <t>たぬき森の話</t>
  </si>
  <si>
    <t>旅びととうわばみ</t>
  </si>
  <si>
    <t>稚児の木</t>
  </si>
  <si>
    <t>なぜクラゲに骨はないのかな</t>
  </si>
  <si>
    <t>にゅうじょう様</t>
  </si>
  <si>
    <t>鼻を折られた天狗</t>
  </si>
  <si>
    <t>鼻をへし折られたてんぐ</t>
  </si>
  <si>
    <t>火ぶせの牛</t>
  </si>
  <si>
    <t>星ヶ池</t>
  </si>
  <si>
    <t>星ケ池</t>
  </si>
  <si>
    <t>骨なしクラゲ</t>
  </si>
  <si>
    <t>魔縁川の怪</t>
  </si>
  <si>
    <t>嶺岡のてんぐ様</t>
  </si>
  <si>
    <t>明神様のさめ</t>
  </si>
  <si>
    <t>弱い天狗</t>
  </si>
  <si>
    <t>清澄山の弱いてんぐ</t>
  </si>
  <si>
    <t>魔縁川の怪物</t>
  </si>
  <si>
    <t>天面善光寺にまつわる話</t>
  </si>
  <si>
    <t>大川面の神明河童</t>
  </si>
  <si>
    <t>古泉院の山つなみ</t>
  </si>
  <si>
    <t>逆川のじぞうさま</t>
  </si>
  <si>
    <t>高鶴山の天狗</t>
  </si>
  <si>
    <t>章魚ケ淵</t>
  </si>
  <si>
    <t>太夫黒と馬蹄石</t>
  </si>
  <si>
    <t>長狭珍話</t>
  </si>
  <si>
    <t>浜波太と岡波太</t>
  </si>
  <si>
    <t>竜光山にまつわる話</t>
  </si>
  <si>
    <t>龍光山にまつわる話</t>
  </si>
  <si>
    <t>頼朝伝説　仁右衛門島</t>
  </si>
  <si>
    <t>頼朝伝説　五十騎橋・三百騎坂・千騎坂</t>
  </si>
  <si>
    <t>偕成社</t>
  </si>
  <si>
    <t>〈鴨川市〉</t>
  </si>
  <si>
    <t>白装束の神</t>
  </si>
  <si>
    <t>第一法規</t>
  </si>
  <si>
    <t>C388/H66/2</t>
  </si>
  <si>
    <t>郷土開架</t>
  </si>
  <si>
    <t>房総</t>
  </si>
  <si>
    <t>安房郡天津小湊町</t>
  </si>
  <si>
    <t>天津小湊町</t>
  </si>
  <si>
    <t>相撲に負けた天狗</t>
  </si>
  <si>
    <t>安房郡天津小湊町（地名）　</t>
  </si>
  <si>
    <t>天津小湊町</t>
  </si>
  <si>
    <t>殿様の耳がうごく</t>
  </si>
  <si>
    <t>C388/A47/5</t>
  </si>
  <si>
    <t>一般開架(西)</t>
  </si>
  <si>
    <t>天津小湊町</t>
  </si>
  <si>
    <t>清澄山(地名)</t>
  </si>
  <si>
    <t>天津小湊町</t>
  </si>
  <si>
    <t>なんじゃもんじゃ</t>
  </si>
  <si>
    <t>安房郡天津小湊町（地名）　神明神社(建造物）</t>
  </si>
  <si>
    <t>なんじゃもんじゃの木</t>
  </si>
  <si>
    <t>げんごろう</t>
  </si>
  <si>
    <t>C3880/44/</t>
  </si>
  <si>
    <t>一般開架（西）</t>
  </si>
  <si>
    <t>松戸市　香取郡神崎町　安房郡鋸南町　天津小湊町　</t>
  </si>
  <si>
    <t>日蓮の疵洗い井戸</t>
  </si>
  <si>
    <t>天津小湊町（地名）　　浜荻（地名）　花房（地名）</t>
  </si>
  <si>
    <t>日蓮の生家</t>
  </si>
  <si>
    <t>天津小湊町小湊（地名）</t>
  </si>
  <si>
    <t>漁師を海へ引き入れて殺す怪物</t>
  </si>
  <si>
    <t>崙書房</t>
  </si>
  <si>
    <t>C388/Ta24/</t>
  </si>
  <si>
    <t>中央図書館郷土書庫</t>
  </si>
  <si>
    <t>天津小湊町</t>
  </si>
  <si>
    <t>天津小湊町新町
城崎海岸　実入</t>
  </si>
  <si>
    <t>妙の浦</t>
  </si>
  <si>
    <t>安房郡天津小湊町（地名）</t>
  </si>
  <si>
    <t>犬掛の合戦</t>
  </si>
  <si>
    <t>暁印書館</t>
  </si>
  <si>
    <t>C388/2/</t>
  </si>
  <si>
    <t>東部図書館郷土開架</t>
  </si>
  <si>
    <t>富津市・安房郡・富山町</t>
  </si>
  <si>
    <t>長狭郡</t>
  </si>
  <si>
    <t>長狭町</t>
  </si>
  <si>
    <t>長狭町嶺岡、鴨川市貝渚</t>
  </si>
  <si>
    <t>長狭町</t>
  </si>
  <si>
    <t>日本標準</t>
  </si>
  <si>
    <t>イルカとクジラの混血児誕生</t>
  </si>
  <si>
    <t>C388/15/</t>
  </si>
  <si>
    <t>鴨川市</t>
  </si>
  <si>
    <t>鴨川市東町 鴨川シーワールド</t>
  </si>
  <si>
    <t>岡波太・浜波太</t>
  </si>
  <si>
    <r>
      <t>鴨川市曽呂　</t>
    </r>
    <r>
      <rPr>
        <sz val="11"/>
        <rFont val="ＭＳ Ｐゴシック"/>
        <family val="3"/>
      </rPr>
      <t>岡波太　浜波太（地名）</t>
    </r>
  </si>
  <si>
    <t>おてねが島とタコの足七本の怪</t>
  </si>
  <si>
    <t>安房江見</t>
  </si>
  <si>
    <t>袈裟掛 松</t>
  </si>
  <si>
    <t>鴨川市広場（地名）　袈裟掛山掛松寺</t>
  </si>
  <si>
    <t>ごうごうたる地鳴りを鎮めて彫った不動尊像</t>
  </si>
  <si>
    <t>鴨川市長狭町平塚　大山　高倉神社</t>
  </si>
  <si>
    <t>逆さ梅</t>
  </si>
  <si>
    <t>鴨川市広場（地名）</t>
  </si>
  <si>
    <t>里見埋蔵金</t>
  </si>
  <si>
    <t>鴨川市宮山（地名）　長安寺（建造物）</t>
  </si>
  <si>
    <t>山中に隠された里見家財宝</t>
  </si>
  <si>
    <t>館山市・千倉町・鴨川市・富浦町など</t>
  </si>
  <si>
    <t>鴨川市嶺岡山系　山の城城址　鴨川市金束　鴨川市田字東上牧小字野尻</t>
  </si>
  <si>
    <t>千騎坂・万騎坂</t>
  </si>
  <si>
    <r>
      <t>鴨川</t>
    </r>
    <r>
      <rPr>
        <sz val="11"/>
        <rFont val="ＭＳ Ｐゴシック"/>
        <family val="3"/>
      </rPr>
      <t>の磯村（地名）</t>
    </r>
  </si>
  <si>
    <t>大裏塚</t>
  </si>
  <si>
    <t>鴨川市田原（地名）</t>
  </si>
  <si>
    <t>伝説の名木「逆さ柿」「箸杉」「逆さ榧」など</t>
  </si>
  <si>
    <t>富山町・大原町・木更津市など</t>
  </si>
  <si>
    <t>貝渚</t>
  </si>
  <si>
    <t>天南寺のてんぐ</t>
  </si>
  <si>
    <t>木更津青年会議所</t>
  </si>
  <si>
    <t>J913/ﾆｼ/</t>
  </si>
  <si>
    <t>児開書庫Ａ</t>
  </si>
  <si>
    <t>君津市</t>
  </si>
  <si>
    <t>房州大山のお不動様　</t>
  </si>
  <si>
    <r>
      <rPr>
        <sz val="11"/>
        <rFont val="ＭＳ Ｐゴシック"/>
        <family val="3"/>
      </rPr>
      <t>仁右衛門島</t>
    </r>
  </si>
  <si>
    <t>青弓社</t>
  </si>
  <si>
    <t xml:space="preserve">C3880/37/ </t>
  </si>
  <si>
    <t>一般開架（西）</t>
  </si>
  <si>
    <t>浦安</t>
  </si>
  <si>
    <t>仁右衛門島</t>
  </si>
  <si>
    <t>日蓮と妙蓮尼</t>
  </si>
  <si>
    <t>文京書房</t>
  </si>
  <si>
    <t>鎌ケ谷</t>
  </si>
  <si>
    <r>
      <t>小湊（東条郷</t>
    </r>
    <r>
      <rPr>
        <sz val="11"/>
        <rFont val="ＭＳ Ｐゴシック"/>
        <family val="3"/>
      </rPr>
      <t>片海）
清澄寺</t>
    </r>
  </si>
  <si>
    <t>日蓮の小松原法難の秘められた異聞</t>
  </si>
  <si>
    <t>鴨川市、夷隅町</t>
  </si>
  <si>
    <t>鴨川市広場字小松原　東条郷市川小湊浦辺</t>
  </si>
  <si>
    <t>旗かけ松</t>
  </si>
  <si>
    <t>鴨川市広場（地名）　白旗明神</t>
  </si>
  <si>
    <t>馬蹄石</t>
  </si>
  <si>
    <r>
      <t>鴨川市</t>
    </r>
    <r>
      <rPr>
        <sz val="11"/>
        <rFont val="ＭＳ Ｐゴシック"/>
        <family val="3"/>
      </rPr>
      <t>太夫崎（地名）</t>
    </r>
  </si>
  <si>
    <t>星ヶ池</t>
  </si>
  <si>
    <r>
      <t>鴨川市江見（地名</t>
    </r>
    <r>
      <rPr>
        <sz val="11"/>
        <rFont val="ＭＳ Ｐゴシック"/>
        <family val="3"/>
      </rPr>
      <t>）高鶴山</t>
    </r>
  </si>
  <si>
    <t>待崎</t>
  </si>
  <si>
    <r>
      <t>鴨川市待崎（地名）　</t>
    </r>
    <r>
      <rPr>
        <sz val="11"/>
        <rFont val="ＭＳ Ｐゴシック"/>
        <family val="3"/>
      </rPr>
      <t>白旗明神</t>
    </r>
  </si>
  <si>
    <t>源頼朝から与えられた仁右衛門島の財宝</t>
  </si>
  <si>
    <t>鴨川市貝渚　仁右衛門島</t>
  </si>
  <si>
    <t>茗荷の櫃</t>
  </si>
  <si>
    <t>鴨川市　蜘蛛ヶ滝</t>
  </si>
  <si>
    <t>明治の巨匠が激賞した伊八の「波と竜」</t>
  </si>
  <si>
    <t>長南町</t>
  </si>
  <si>
    <t>長狭郡打墨　竜光山</t>
  </si>
  <si>
    <t>女狐と八掛見、悲恋の無理心中</t>
  </si>
  <si>
    <t>木更津市</t>
  </si>
  <si>
    <t>高蔵山</t>
  </si>
  <si>
    <t>竜光山にまつわる悲恋物語</t>
  </si>
  <si>
    <t>暁書房</t>
  </si>
  <si>
    <t>38813/B66/</t>
  </si>
  <si>
    <t>西部図書館書庫CL</t>
  </si>
  <si>
    <t>竜光山　鴨川町　江見町　川口　太海駅</t>
  </si>
  <si>
    <t>題名の読み</t>
  </si>
  <si>
    <t>しろしょうぞくのかみ</t>
  </si>
  <si>
    <t>すもうにまけたてんぐ</t>
  </si>
  <si>
    <t>とのさまのみみがうごく</t>
  </si>
  <si>
    <t>千秋社</t>
  </si>
  <si>
    <t>なんじゃもんじゃ</t>
  </si>
  <si>
    <t>なんじゃもんじゃのき</t>
  </si>
  <si>
    <t>にちれんのきずあらいいど</t>
  </si>
  <si>
    <t>にちれんのせいか</t>
  </si>
  <si>
    <t>りょうしをうみへひきいれてころすかいぶつ</t>
  </si>
  <si>
    <t>あまつむらのくろふね</t>
  </si>
  <si>
    <t>鴨川市立図書館</t>
  </si>
  <si>
    <t>あめをかうおんな</t>
  </si>
  <si>
    <t>おおたいなりのはなし</t>
  </si>
  <si>
    <t>おせんころがし－その１－</t>
  </si>
  <si>
    <t>館山青年会議所</t>
  </si>
  <si>
    <t>おせんころがし－その２－</t>
  </si>
  <si>
    <t>館山青年会議所</t>
  </si>
  <si>
    <t>かめんこのきまくら</t>
  </si>
  <si>
    <t>鴨川市立図書館</t>
  </si>
  <si>
    <t>きよすみやまのごろうじろうさん</t>
  </si>
  <si>
    <t>きよすみやまのてんぐ</t>
  </si>
  <si>
    <t>きよすみやまのよわいてんぐ</t>
  </si>
  <si>
    <t>鴨川市立図書館</t>
  </si>
  <si>
    <t>けさぼうさま</t>
  </si>
  <si>
    <t>館山青年会議所</t>
  </si>
  <si>
    <t>こうこめのたごろう</t>
  </si>
  <si>
    <t>たえのうら</t>
  </si>
  <si>
    <t>天津小湊町</t>
  </si>
  <si>
    <t>たえのうら</t>
  </si>
  <si>
    <t>はなをおられたてんぐ</t>
  </si>
  <si>
    <t>千葉興業銀行</t>
  </si>
  <si>
    <t>はなをへしおられたてんぐ</t>
  </si>
  <si>
    <t>ひぶせのうし</t>
  </si>
  <si>
    <t>ほねなしくらげ</t>
  </si>
  <si>
    <t>鴨川市立図書館</t>
  </si>
  <si>
    <t>まえんかわのかい</t>
  </si>
  <si>
    <t>館山青年会議所</t>
  </si>
  <si>
    <t>まえんかわのかいぶつ</t>
  </si>
  <si>
    <t>鴨川市立図書館</t>
  </si>
  <si>
    <t>みょうじんさまのさめ</t>
  </si>
  <si>
    <t>鴨川市立図書館</t>
  </si>
  <si>
    <t>よわいてんぐ</t>
  </si>
  <si>
    <t>いぬかけのかっせん</t>
  </si>
  <si>
    <t>よりともでんせつ　ごじゅっきばし・さんびゃくきざか・せんきざか</t>
  </si>
  <si>
    <t>あまづらぜんこうじにまつわるはなし</t>
  </si>
  <si>
    <t>鴨川市立図書館</t>
  </si>
  <si>
    <t>あまのかわからもらいみず</t>
  </si>
  <si>
    <t>あまのがわからもらいみず</t>
  </si>
  <si>
    <t>あんがんどんのはなし</t>
  </si>
  <si>
    <t>鴨川市立図書館</t>
  </si>
  <si>
    <t>いそものとりのあまさん</t>
  </si>
  <si>
    <t>いるかとくじらのこんけつじたんじょう</t>
  </si>
  <si>
    <t>うらしまたろうじいさんのはなし</t>
  </si>
  <si>
    <t>おおうらのたことりょうし</t>
  </si>
  <si>
    <t>おおかづらのしんめいかっぱ</t>
  </si>
  <si>
    <t>おおさかじぞうのはなし（しらたきさんにつたわるはなし）</t>
  </si>
  <si>
    <t>おおやまふどうそんのはじまり</t>
  </si>
  <si>
    <t>おかなぶと・はまなぶと</t>
  </si>
  <si>
    <t>おせんころがし</t>
  </si>
  <si>
    <t>おせんころがし－その３－</t>
  </si>
  <si>
    <t>夷隅民話の会</t>
  </si>
  <si>
    <t>おてねがしま</t>
  </si>
  <si>
    <t>鴨川市立図書館</t>
  </si>
  <si>
    <t>おてねがしまとたこのあしななほんのかい</t>
  </si>
  <si>
    <t>おなべがふちのはなし（しらたきさんにつたわるはなし）</t>
  </si>
  <si>
    <t>鴨川市立図書館</t>
  </si>
  <si>
    <t>かためのいぬ</t>
  </si>
  <si>
    <t>からいどのはなし（しらたきさんにつたわるはなし）</t>
  </si>
  <si>
    <t>鴨川市立図書館</t>
  </si>
  <si>
    <t>きつねづか</t>
  </si>
  <si>
    <t>館山青年会議所</t>
  </si>
  <si>
    <t>鴨川市立図書館</t>
  </si>
  <si>
    <t>くずりゅうさま</t>
  </si>
  <si>
    <t>くもたき</t>
  </si>
  <si>
    <t>くらげほねなし</t>
  </si>
  <si>
    <t>けさかけまつ</t>
  </si>
  <si>
    <t>ごうごうたるじなりをしずめてほったふどうそんぞう</t>
  </si>
  <si>
    <t>こせんいんのやまつなみ</t>
  </si>
  <si>
    <t>さいじょうのちめいのはなし</t>
  </si>
  <si>
    <t>さかさうめ</t>
  </si>
  <si>
    <t>さかさかわのじぞうさま</t>
  </si>
  <si>
    <t>さとみまいぞうきん</t>
  </si>
  <si>
    <t>さんちゅうにかくされたさとみけざいほう</t>
  </si>
  <si>
    <t>しまつとはくさいもの</t>
  </si>
  <si>
    <t>館山青年会議所</t>
  </si>
  <si>
    <t>せんきさか・まんきさか</t>
  </si>
  <si>
    <t>ぜんぜんたきのおの</t>
  </si>
  <si>
    <t>だいりづか</t>
  </si>
  <si>
    <t>たかつるやまのてんぐ</t>
  </si>
  <si>
    <t>たけやぶのてんにょ</t>
  </si>
  <si>
    <t>たこがふち</t>
  </si>
  <si>
    <t>たぬきもりのはなし</t>
  </si>
  <si>
    <t>たびびととうわばみ</t>
  </si>
  <si>
    <t>鴨川市立図書館</t>
  </si>
  <si>
    <t>たゆうぐろとばていせき</t>
  </si>
  <si>
    <t>ちごのき</t>
  </si>
  <si>
    <t>でんせつのめいぼくさかさがきはしすぎさかさがやなど</t>
  </si>
  <si>
    <t>てんなんじのてんぐ</t>
  </si>
  <si>
    <t>ながさちんわ</t>
  </si>
  <si>
    <t>鴨川市立図書館</t>
  </si>
  <si>
    <t>なぜくらげにほねはないのかな</t>
  </si>
  <si>
    <t>にえもんじま</t>
  </si>
  <si>
    <t>にちれんとみょうれんに</t>
  </si>
  <si>
    <t>C3880/29/</t>
  </si>
  <si>
    <t>にちれんのこまつばらほうなんのひめられたいぶん</t>
  </si>
  <si>
    <t>にゅうじょうさま</t>
  </si>
  <si>
    <t>鴨川市立図書館</t>
  </si>
  <si>
    <t>はくちょうものがたり</t>
  </si>
  <si>
    <t>はたかけまつ</t>
  </si>
  <si>
    <t>ばていせき</t>
  </si>
  <si>
    <t>はまなぶととおかなぶと</t>
  </si>
  <si>
    <t>ほしがいけ</t>
  </si>
  <si>
    <t>ほしがいけ</t>
  </si>
  <si>
    <t>ほしがいけ</t>
  </si>
  <si>
    <t>まつさき</t>
  </si>
  <si>
    <t>みなもとのよりともからあたえられたにえもんじまのざいほう</t>
  </si>
  <si>
    <t>みねおかのてんぐさま</t>
  </si>
  <si>
    <t>みょうがのひつ</t>
  </si>
  <si>
    <t>むじなとわかもの</t>
  </si>
  <si>
    <t>むじなとわかもの</t>
  </si>
  <si>
    <t>めいじのきょしょうがげきしょうしたいはちのなみとりゅう</t>
  </si>
  <si>
    <t>めぎつねとはっけみ、ひれんのむりしんじゅう</t>
  </si>
  <si>
    <t>崙書房</t>
  </si>
  <si>
    <t>C388/15/</t>
  </si>
  <si>
    <t>よりともかたりつたえ</t>
  </si>
  <si>
    <t>よりともでんせつ　にえもんじま</t>
  </si>
  <si>
    <t>りゅうこうさんにまつわるはなし</t>
  </si>
  <si>
    <t>鴨川市立図書館</t>
  </si>
  <si>
    <t>館山青年会議所</t>
  </si>
  <si>
    <t>りゅうこうざんにまつわるひれんものがたり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</si>
</sst>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trike/>
      <sz val="11"/>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trike/>
      <sz val="11"/>
      <name val="Calibri"/>
      <family val="3"/>
    </font>
    <font>
      <sz val="11"/>
      <name val="Cambria"/>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Font="1" applyAlignment="1">
      <alignment vertical="center"/>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0" fillId="33" borderId="10" xfId="0" applyNumberFormat="1" applyFont="1" applyFill="1" applyBorder="1" applyAlignment="1">
      <alignment horizontal="center" vertical="center"/>
    </xf>
    <xf numFmtId="0" fontId="49"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0" fillId="0" borderId="0" xfId="0" applyFill="1" applyAlignment="1">
      <alignmen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2" fillId="0" borderId="0" xfId="0" applyFont="1" applyBorder="1" applyAlignment="1">
      <alignment vertical="center" wrapText="1"/>
    </xf>
    <xf numFmtId="0" fontId="53" fillId="0" borderId="0" xfId="0" applyFont="1" applyBorder="1" applyAlignment="1">
      <alignment horizontal="left" vertical="center" wrapText="1"/>
    </xf>
    <xf numFmtId="0" fontId="54" fillId="0" borderId="10" xfId="0" applyFont="1" applyBorder="1" applyAlignment="1">
      <alignment horizontal="justify" vertical="center"/>
    </xf>
    <xf numFmtId="0" fontId="49" fillId="33" borderId="10" xfId="0" applyFont="1" applyFill="1" applyBorder="1" applyAlignment="1">
      <alignment vertical="center" wrapText="1"/>
    </xf>
    <xf numFmtId="0" fontId="50"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xf>
    <xf numFmtId="0" fontId="55" fillId="0" borderId="10" xfId="0" applyFont="1" applyBorder="1" applyAlignment="1">
      <alignment horizontal="center" vertical="center" wrapText="1"/>
    </xf>
    <xf numFmtId="0" fontId="49" fillId="0" borderId="10" xfId="0" applyFont="1" applyFill="1" applyBorder="1" applyAlignment="1">
      <alignment vertical="center" wrapText="1"/>
    </xf>
    <xf numFmtId="0" fontId="54" fillId="0" borderId="10" xfId="0" applyFont="1" applyBorder="1" applyAlignment="1">
      <alignment vertical="center"/>
    </xf>
    <xf numFmtId="0" fontId="55" fillId="0" borderId="10" xfId="0" applyFont="1" applyFill="1" applyBorder="1" applyAlignment="1">
      <alignment horizontal="center" vertical="center" wrapText="1"/>
    </xf>
    <xf numFmtId="0" fontId="3" fillId="33" borderId="10" xfId="0" applyFont="1" applyFill="1" applyBorder="1" applyAlignment="1">
      <alignment vertical="center" wrapText="1"/>
    </xf>
    <xf numFmtId="0" fontId="56" fillId="0" borderId="10" xfId="0" applyFont="1" applyBorder="1" applyAlignment="1">
      <alignment horizontal="left" vertical="center" wrapText="1"/>
    </xf>
    <xf numFmtId="0" fontId="3" fillId="34"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3" fillId="0" borderId="10" xfId="0" applyFont="1" applyBorder="1" applyAlignment="1">
      <alignment vertical="center" wrapText="1"/>
    </xf>
    <xf numFmtId="0" fontId="49" fillId="0" borderId="10" xfId="0" applyFont="1" applyBorder="1" applyAlignment="1">
      <alignment horizontal="left" vertical="center"/>
    </xf>
    <xf numFmtId="0" fontId="49" fillId="0" borderId="10" xfId="0" applyFont="1" applyFill="1" applyBorder="1" applyAlignment="1">
      <alignment horizontal="center" vertical="center"/>
    </xf>
    <xf numFmtId="0" fontId="58" fillId="0" borderId="10" xfId="0" applyFont="1" applyBorder="1" applyAlignment="1">
      <alignment horizontal="center" vertical="center" wrapText="1"/>
    </xf>
    <xf numFmtId="0" fontId="49" fillId="0" borderId="10" xfId="0" applyFont="1" applyBorder="1" applyAlignment="1">
      <alignment vertical="center"/>
    </xf>
    <xf numFmtId="0" fontId="51" fillId="0" borderId="0" xfId="0" applyFont="1" applyAlignment="1">
      <alignment horizontal="left" vertical="top" wrapText="1"/>
    </xf>
    <xf numFmtId="0" fontId="59" fillId="0" borderId="0" xfId="0" applyFont="1" applyBorder="1" applyAlignment="1">
      <alignment horizontal="left" vertical="center"/>
    </xf>
    <xf numFmtId="0" fontId="59" fillId="0" borderId="0" xfId="0" applyFont="1" applyBorder="1" applyAlignment="1">
      <alignment horizontal="left" vertical="top" wrapText="1"/>
    </xf>
    <xf numFmtId="0" fontId="51" fillId="0" borderId="0" xfId="0" applyFont="1" applyAlignment="1">
      <alignment horizontal="left" vertical="center"/>
    </xf>
    <xf numFmtId="0" fontId="50" fillId="33" borderId="10"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1"/>
  <sheetViews>
    <sheetView tabSelected="1" zoomScale="80" zoomScaleNormal="80" workbookViewId="0" topLeftCell="A94">
      <selection activeCell="O111" sqref="O111"/>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61" customWidth="1"/>
    <col min="8" max="8" width="25.57421875" style="14" customWidth="1"/>
    <col min="9" max="9" width="28.8515625" style="14" customWidth="1"/>
    <col min="10" max="10" width="16.57421875" style="14" customWidth="1"/>
  </cols>
  <sheetData>
    <row r="1" spans="1:8" ht="24.75" customHeight="1">
      <c r="A1" s="33" t="s">
        <v>77</v>
      </c>
      <c r="B1" s="33"/>
      <c r="C1" s="33"/>
      <c r="D1" s="33"/>
      <c r="E1" s="33"/>
      <c r="F1" s="12"/>
      <c r="G1" s="58"/>
      <c r="H1" s="15"/>
    </row>
    <row r="2" spans="1:10" s="2" customFormat="1" ht="21" customHeight="1">
      <c r="A2" s="24" t="s">
        <v>78</v>
      </c>
      <c r="B2" s="24"/>
      <c r="C2" s="22"/>
      <c r="D2" s="22"/>
      <c r="E2" s="22"/>
      <c r="F2" s="23"/>
      <c r="G2" s="59"/>
      <c r="H2" s="21"/>
      <c r="I2" s="21"/>
      <c r="J2" s="3"/>
    </row>
    <row r="3" spans="1:10" s="2" customFormat="1" ht="21" customHeight="1">
      <c r="A3" s="24" t="s">
        <v>79</v>
      </c>
      <c r="B3" s="24"/>
      <c r="C3" s="22"/>
      <c r="D3" s="22"/>
      <c r="E3" s="22"/>
      <c r="F3" s="23"/>
      <c r="G3" s="59"/>
      <c r="H3" s="21"/>
      <c r="I3" s="21"/>
      <c r="J3" s="3"/>
    </row>
    <row r="4" spans="1:10" s="2" customFormat="1" ht="21" customHeight="1">
      <c r="A4" s="24" t="s">
        <v>80</v>
      </c>
      <c r="B4" s="24"/>
      <c r="C4" s="22"/>
      <c r="D4" s="22"/>
      <c r="E4" s="22"/>
      <c r="F4" s="23"/>
      <c r="G4" s="59"/>
      <c r="H4" s="21"/>
      <c r="I4" s="21"/>
      <c r="J4" s="3"/>
    </row>
    <row r="5" spans="1:10" s="2" customFormat="1" ht="21" customHeight="1">
      <c r="A5" s="24" t="s">
        <v>81</v>
      </c>
      <c r="B5" s="24"/>
      <c r="C5" s="22"/>
      <c r="D5" s="22"/>
      <c r="E5" s="22"/>
      <c r="F5" s="23"/>
      <c r="G5" s="59"/>
      <c r="H5" s="21"/>
      <c r="I5" s="21"/>
      <c r="J5" s="3"/>
    </row>
    <row r="6" spans="1:10" s="2" customFormat="1" ht="21" customHeight="1">
      <c r="A6" s="24" t="s">
        <v>82</v>
      </c>
      <c r="B6" s="24"/>
      <c r="C6" s="22"/>
      <c r="D6" s="22"/>
      <c r="E6" s="22"/>
      <c r="F6" s="23"/>
      <c r="G6" s="59"/>
      <c r="H6" s="21"/>
      <c r="I6" s="21"/>
      <c r="J6" s="3"/>
    </row>
    <row r="7" spans="1:10" s="2" customFormat="1" ht="21" customHeight="1">
      <c r="A7" s="24" t="s">
        <v>83</v>
      </c>
      <c r="B7" s="24"/>
      <c r="C7" s="22"/>
      <c r="D7" s="22"/>
      <c r="E7" s="22"/>
      <c r="F7" s="23"/>
      <c r="G7" s="59"/>
      <c r="H7" s="21"/>
      <c r="I7" s="21"/>
      <c r="J7" s="3"/>
    </row>
    <row r="8" spans="1:10" s="2" customFormat="1" ht="21" customHeight="1">
      <c r="A8" s="24" t="s">
        <v>84</v>
      </c>
      <c r="B8" s="24"/>
      <c r="C8" s="22"/>
      <c r="D8" s="22"/>
      <c r="E8" s="22"/>
      <c r="F8" s="23"/>
      <c r="G8" s="59"/>
      <c r="H8" s="21"/>
      <c r="I8" s="21"/>
      <c r="J8" s="3"/>
    </row>
    <row r="9" spans="1:9" ht="21" customHeight="1">
      <c r="A9" s="3" t="s">
        <v>85</v>
      </c>
      <c r="B9" s="3"/>
      <c r="G9" s="60"/>
      <c r="H9" s="9"/>
      <c r="I9" s="10"/>
    </row>
    <row r="10" spans="7:9" ht="21" customHeight="1">
      <c r="G10" s="60"/>
      <c r="H10" s="19"/>
      <c r="I10" s="20"/>
    </row>
    <row r="11" spans="1:9" ht="21" customHeight="1">
      <c r="A11" s="34" t="s">
        <v>166</v>
      </c>
      <c r="B11" s="34"/>
      <c r="C11" s="20"/>
      <c r="D11" s="10"/>
      <c r="E11" s="10"/>
      <c r="F11" s="11"/>
      <c r="G11" s="60"/>
      <c r="H11" s="9"/>
      <c r="I11" s="10"/>
    </row>
    <row r="12" spans="1:9" ht="11.25" customHeight="1">
      <c r="A12" s="19"/>
      <c r="B12" s="19"/>
      <c r="C12" s="20"/>
      <c r="D12" s="18"/>
      <c r="E12" s="18"/>
      <c r="F12" s="11"/>
      <c r="G12" s="60"/>
      <c r="H12" s="17"/>
      <c r="I12" s="18"/>
    </row>
    <row r="13" spans="1:10" ht="34.5" customHeight="1">
      <c r="A13" s="5" t="s">
        <v>95</v>
      </c>
      <c r="B13" s="5" t="s">
        <v>280</v>
      </c>
      <c r="C13" s="5" t="s">
        <v>4</v>
      </c>
      <c r="D13" s="5" t="s">
        <v>0</v>
      </c>
      <c r="E13" s="4" t="s">
        <v>1</v>
      </c>
      <c r="F13" s="5" t="s">
        <v>2</v>
      </c>
      <c r="G13" s="4" t="s">
        <v>3</v>
      </c>
      <c r="H13" s="1" t="s">
        <v>49</v>
      </c>
      <c r="I13" s="5" t="s">
        <v>14</v>
      </c>
      <c r="J13" s="5" t="s">
        <v>12</v>
      </c>
    </row>
    <row r="14" spans="1:10" ht="26.25" customHeight="1">
      <c r="A14" s="1" t="s">
        <v>167</v>
      </c>
      <c r="B14" s="1" t="s">
        <v>281</v>
      </c>
      <c r="C14" s="35" t="str">
        <f>HYPERLINK("https://www.library.pref.chiba.lg.jp/licsxp-iopac/WOpacMsgNewListToTifTilDetailAction.do?tilcod=1000000731360","房総の伝説")</f>
        <v>房総の伝説</v>
      </c>
      <c r="D14" s="1" t="s">
        <v>168</v>
      </c>
      <c r="E14" s="5">
        <v>1976</v>
      </c>
      <c r="F14" s="5" t="s">
        <v>169</v>
      </c>
      <c r="G14" s="1" t="s">
        <v>170</v>
      </c>
      <c r="H14" s="1" t="s">
        <v>171</v>
      </c>
      <c r="I14" s="36" t="s">
        <v>172</v>
      </c>
      <c r="J14" s="5" t="s">
        <v>173</v>
      </c>
    </row>
    <row r="15" spans="1:10" ht="26.25" customHeight="1">
      <c r="A15" s="41" t="s">
        <v>174</v>
      </c>
      <c r="B15" s="41" t="s">
        <v>282</v>
      </c>
      <c r="C15" s="35" t="str">
        <f>HYPERLINK("https://www.library.pref.chiba.lg.jp/licsxp-iopac/WOpacMsgNewListToTifTilDetailAction.do?tilcod=1000000731360","房総の伝説")</f>
        <v>房総の伝説</v>
      </c>
      <c r="D15" s="26" t="s">
        <v>168</v>
      </c>
      <c r="E15" s="38">
        <v>1976</v>
      </c>
      <c r="F15" s="38" t="s">
        <v>169</v>
      </c>
      <c r="G15" s="26" t="s">
        <v>170</v>
      </c>
      <c r="H15" s="26" t="s">
        <v>171</v>
      </c>
      <c r="I15" s="39" t="s">
        <v>175</v>
      </c>
      <c r="J15" s="40" t="s">
        <v>176</v>
      </c>
    </row>
    <row r="16" spans="1:10" ht="26.25" customHeight="1">
      <c r="A16" s="41" t="s">
        <v>177</v>
      </c>
      <c r="B16" s="41" t="s">
        <v>283</v>
      </c>
      <c r="C16" s="35" t="str">
        <f>HYPERLINK("https://www.library.pref.chiba.lg.jp/licsxp-iopac/WOpacMsgNewListToTifTilDetailAction.do?tilcod=1000000886364","房総・民話撰")</f>
        <v>房総・民話撰</v>
      </c>
      <c r="D16" s="41" t="s">
        <v>284</v>
      </c>
      <c r="E16" s="42">
        <v>1991</v>
      </c>
      <c r="F16" s="43" t="s">
        <v>178</v>
      </c>
      <c r="G16" s="41" t="s">
        <v>179</v>
      </c>
      <c r="H16" s="41" t="s">
        <v>180</v>
      </c>
      <c r="I16" s="39" t="s">
        <v>181</v>
      </c>
      <c r="J16" s="42" t="s">
        <v>182</v>
      </c>
    </row>
    <row r="17" spans="1:10" ht="26.25" customHeight="1">
      <c r="A17" s="26" t="s">
        <v>183</v>
      </c>
      <c r="B17" s="26" t="s">
        <v>285</v>
      </c>
      <c r="C17" s="35" t="str">
        <f>HYPERLINK("https://www.library.pref.chiba.lg.jp/licsxp-iopac/WOpacMsgNewListToTifTilDetailAction.do?tilcod=1000000731360","房総の伝説")</f>
        <v>房総の伝説</v>
      </c>
      <c r="D17" s="26" t="s">
        <v>168</v>
      </c>
      <c r="E17" s="38">
        <v>1976</v>
      </c>
      <c r="F17" s="38" t="s">
        <v>169</v>
      </c>
      <c r="G17" s="26" t="s">
        <v>170</v>
      </c>
      <c r="H17" s="26" t="s">
        <v>171</v>
      </c>
      <c r="I17" s="44" t="s">
        <v>184</v>
      </c>
      <c r="J17" s="38" t="s">
        <v>176</v>
      </c>
    </row>
    <row r="18" spans="1:10" s="30" customFormat="1" ht="26.25" customHeight="1">
      <c r="A18" s="41" t="s">
        <v>185</v>
      </c>
      <c r="B18" s="41" t="s">
        <v>286</v>
      </c>
      <c r="C18" s="35" t="str">
        <f>HYPERLINK("https://www.library.pref.chiba.lg.jp/licsxp-iopac/WOpacMsgNewListToTifTilDetailAction.do?tilcod=1000000579251","謎のなんじゃもんじゃ　千葉の民話")</f>
        <v>謎のなんじゃもんじゃ　千葉の民話</v>
      </c>
      <c r="D18" s="26" t="s">
        <v>186</v>
      </c>
      <c r="E18" s="38">
        <v>1996</v>
      </c>
      <c r="F18" s="38" t="s">
        <v>187</v>
      </c>
      <c r="G18" s="26" t="s">
        <v>188</v>
      </c>
      <c r="H18" s="26" t="s">
        <v>189</v>
      </c>
      <c r="I18" s="39"/>
      <c r="J18" s="40" t="s">
        <v>173</v>
      </c>
    </row>
    <row r="19" spans="1:10" ht="26.25" customHeight="1">
      <c r="A19" s="26" t="s">
        <v>190</v>
      </c>
      <c r="B19" s="26" t="s">
        <v>287</v>
      </c>
      <c r="C19" s="35" t="str">
        <f>HYPERLINK("https://www.library.pref.chiba.lg.jp/licsxp-iopac/WOpacMsgNewListToTifTilDetailAction.do?tilcod=1000000731360","房総の伝説")</f>
        <v>房総の伝説</v>
      </c>
      <c r="D19" s="26" t="s">
        <v>168</v>
      </c>
      <c r="E19" s="38">
        <v>1976</v>
      </c>
      <c r="F19" s="38" t="s">
        <v>169</v>
      </c>
      <c r="G19" s="26" t="s">
        <v>170</v>
      </c>
      <c r="H19" s="26" t="s">
        <v>171</v>
      </c>
      <c r="I19" s="44" t="s">
        <v>191</v>
      </c>
      <c r="J19" s="38" t="s">
        <v>176</v>
      </c>
    </row>
    <row r="20" spans="1:10" ht="26.25" customHeight="1">
      <c r="A20" s="26" t="s">
        <v>192</v>
      </c>
      <c r="B20" s="26" t="s">
        <v>288</v>
      </c>
      <c r="C20" s="35" t="str">
        <f>HYPERLINK("https://www.library.pref.chiba.lg.jp/licsxp-iopac/WOpacMsgNewListToTifTilDetailAction.do?tilcod=1000000731360","房総の伝説")</f>
        <v>房総の伝説</v>
      </c>
      <c r="D20" s="26" t="s">
        <v>168</v>
      </c>
      <c r="E20" s="38">
        <v>1976</v>
      </c>
      <c r="F20" s="38" t="s">
        <v>169</v>
      </c>
      <c r="G20" s="26" t="s">
        <v>170</v>
      </c>
      <c r="H20" s="26" t="s">
        <v>171</v>
      </c>
      <c r="I20" s="44" t="s">
        <v>193</v>
      </c>
      <c r="J20" s="5" t="s">
        <v>173</v>
      </c>
    </row>
    <row r="21" spans="1:10" ht="26.25" customHeight="1">
      <c r="A21" s="26" t="s">
        <v>194</v>
      </c>
      <c r="B21" s="26" t="s">
        <v>289</v>
      </c>
      <c r="C21" s="45" t="str">
        <f>HYPERLINK("https://www.library.pref.chiba.lg.jp/licsxp-iopac/WOpacMsgNewListToTifTilDetailAction.do?tilcod=1000000759900","房総の不思議な話、珍しい話")</f>
        <v>房総の不思議な話、珍しい話</v>
      </c>
      <c r="D21" s="26" t="s">
        <v>195</v>
      </c>
      <c r="E21" s="38">
        <v>1983</v>
      </c>
      <c r="F21" s="46" t="s">
        <v>196</v>
      </c>
      <c r="G21" s="41" t="s">
        <v>197</v>
      </c>
      <c r="H21" s="26" t="s">
        <v>198</v>
      </c>
      <c r="I21" s="39" t="s">
        <v>199</v>
      </c>
      <c r="J21" s="38" t="s">
        <v>198</v>
      </c>
    </row>
    <row r="22" spans="1:10" ht="26.25" customHeight="1">
      <c r="A22" s="1" t="s">
        <v>100</v>
      </c>
      <c r="B22" s="1" t="s">
        <v>290</v>
      </c>
      <c r="C22" s="45" t="str">
        <f>HYPERLINK("https://www.library.pref.chiba.lg.jp/licsxp-iopac/WOpacMsgNewListToTifTilDetailAction.do?tilcod=1000002170079","鴨川のむかし話")</f>
        <v>鴨川のむかし話</v>
      </c>
      <c r="D22" s="7" t="s">
        <v>291</v>
      </c>
      <c r="E22" s="8">
        <v>2010</v>
      </c>
      <c r="F22" s="6" t="s">
        <v>92</v>
      </c>
      <c r="G22" s="62" t="s">
        <v>5</v>
      </c>
      <c r="H22" s="1" t="s">
        <v>19</v>
      </c>
      <c r="I22" s="36" t="s">
        <v>71</v>
      </c>
      <c r="J22" s="5" t="s">
        <v>13</v>
      </c>
    </row>
    <row r="23" spans="1:10" ht="26.25" customHeight="1">
      <c r="A23" s="1" t="s">
        <v>103</v>
      </c>
      <c r="B23" s="1" t="s">
        <v>292</v>
      </c>
      <c r="C23" s="35" t="str">
        <f>HYPERLINK("https://www.library.pref.chiba.lg.jp/licsxp-iopac/WOpacMsgNewListToTifTilDetailAction.do?tilcod=1000000844385","ふるさと千葉県の民話")</f>
        <v>ふるさと千葉県の民話</v>
      </c>
      <c r="D23" s="7" t="s">
        <v>35</v>
      </c>
      <c r="E23" s="8">
        <v>1980</v>
      </c>
      <c r="F23" s="6" t="s">
        <v>36</v>
      </c>
      <c r="G23" s="62" t="s">
        <v>37</v>
      </c>
      <c r="H23" s="1" t="s">
        <v>38</v>
      </c>
      <c r="I23" s="36"/>
      <c r="J23" s="5" t="s">
        <v>13</v>
      </c>
    </row>
    <row r="24" spans="1:10" ht="26.25" customHeight="1">
      <c r="A24" s="1" t="s">
        <v>103</v>
      </c>
      <c r="B24" s="1" t="s">
        <v>292</v>
      </c>
      <c r="C24" s="45" t="str">
        <f>HYPERLINK("https://www.library.pref.chiba.lg.jp/licsxp-iopac/WOpacMsgNewListToTifTilDetailAction.do?tilcod=1000002170079","鴨川のむかし話")</f>
        <v>鴨川のむかし話</v>
      </c>
      <c r="D24" s="7" t="s">
        <v>291</v>
      </c>
      <c r="E24" s="8">
        <v>2010</v>
      </c>
      <c r="F24" s="6" t="s">
        <v>92</v>
      </c>
      <c r="G24" s="62" t="s">
        <v>5</v>
      </c>
      <c r="H24" s="1" t="s">
        <v>19</v>
      </c>
      <c r="I24" s="36" t="s">
        <v>70</v>
      </c>
      <c r="J24" s="5" t="s">
        <v>13</v>
      </c>
    </row>
    <row r="25" spans="1:10" ht="26.25" customHeight="1">
      <c r="A25" s="1" t="s">
        <v>109</v>
      </c>
      <c r="B25" s="1" t="s">
        <v>293</v>
      </c>
      <c r="C25" s="45" t="str">
        <f>HYPERLINK("https://www.library.pref.chiba.lg.jp/licsxp-iopac/WOpacMsgNewListToTifTilDetailAction.do?tilcod=1000002170079","鴨川のむかし話")</f>
        <v>鴨川のむかし話</v>
      </c>
      <c r="D25" s="7" t="s">
        <v>11</v>
      </c>
      <c r="E25" s="8">
        <v>2010</v>
      </c>
      <c r="F25" s="6" t="s">
        <v>92</v>
      </c>
      <c r="G25" s="62" t="s">
        <v>5</v>
      </c>
      <c r="H25" s="1" t="s">
        <v>19</v>
      </c>
      <c r="I25" s="36" t="s">
        <v>72</v>
      </c>
      <c r="J25" s="5" t="s">
        <v>13</v>
      </c>
    </row>
    <row r="26" spans="1:10" ht="26.25" customHeight="1">
      <c r="A26" s="1" t="s">
        <v>111</v>
      </c>
      <c r="B26" s="1" t="s">
        <v>294</v>
      </c>
      <c r="C26" s="35" t="str">
        <f>HYPERLINK("https://www.library.pref.chiba.lg.jp/licsxp-iopac/WOpacMsgNewListToTifTilDetailAction.do?tilcod=1000000614584","安房の昔ばなし")</f>
        <v>安房の昔ばなし</v>
      </c>
      <c r="D26" s="7" t="s">
        <v>295</v>
      </c>
      <c r="E26" s="8">
        <v>1986</v>
      </c>
      <c r="F26" s="6" t="s">
        <v>93</v>
      </c>
      <c r="G26" s="62" t="s">
        <v>5</v>
      </c>
      <c r="H26" s="1" t="s">
        <v>13</v>
      </c>
      <c r="I26" s="36"/>
      <c r="J26" s="5" t="s">
        <v>13</v>
      </c>
    </row>
    <row r="27" spans="1:10" ht="26.25" customHeight="1">
      <c r="A27" s="1" t="s">
        <v>98</v>
      </c>
      <c r="B27" s="1" t="s">
        <v>296</v>
      </c>
      <c r="C27" s="35" t="str">
        <f>HYPERLINK("https://www.library.pref.chiba.lg.jp/licsxp-iopac/WOpacMsgNewListToTifTilDetailAction.do?tilcod=1000000614584","安房の昔ばなし")</f>
        <v>安房の昔ばなし</v>
      </c>
      <c r="D27" s="7" t="s">
        <v>297</v>
      </c>
      <c r="E27" s="8">
        <v>1986</v>
      </c>
      <c r="F27" s="6" t="s">
        <v>93</v>
      </c>
      <c r="G27" s="62" t="s">
        <v>5</v>
      </c>
      <c r="H27" s="1" t="s">
        <v>13</v>
      </c>
      <c r="I27" s="36"/>
      <c r="J27" s="5" t="s">
        <v>13</v>
      </c>
    </row>
    <row r="28" spans="1:10" ht="26.25" customHeight="1">
      <c r="A28" s="1" t="s">
        <v>117</v>
      </c>
      <c r="B28" s="1" t="s">
        <v>298</v>
      </c>
      <c r="C28" s="45" t="str">
        <f>HYPERLINK("https://www.library.pref.chiba.lg.jp/licsxp-iopac/WOpacMsgNewListToTifTilDetailAction.do?tilcod=1000002170079","鴨川のむかし話")</f>
        <v>鴨川のむかし話</v>
      </c>
      <c r="D28" s="7" t="s">
        <v>299</v>
      </c>
      <c r="E28" s="8">
        <v>2010</v>
      </c>
      <c r="F28" s="6" t="s">
        <v>92</v>
      </c>
      <c r="G28" s="62" t="s">
        <v>5</v>
      </c>
      <c r="H28" s="1" t="s">
        <v>19</v>
      </c>
      <c r="I28" s="36" t="s">
        <v>70</v>
      </c>
      <c r="J28" s="5" t="s">
        <v>13</v>
      </c>
    </row>
    <row r="29" spans="1:10" ht="26.25" customHeight="1">
      <c r="A29" s="1" t="s">
        <v>120</v>
      </c>
      <c r="B29" s="1" t="s">
        <v>300</v>
      </c>
      <c r="C29" s="35" t="str">
        <f>HYPERLINK("https://www.library.pref.chiba.lg.jp/licsxp-iopac/WOpacMsgNewListToTifTilDetailAction.do?tilcod=1000000614584","安房の昔ばなし")</f>
        <v>安房の昔ばなし</v>
      </c>
      <c r="D29" s="7" t="s">
        <v>295</v>
      </c>
      <c r="E29" s="8">
        <v>1986</v>
      </c>
      <c r="F29" s="6" t="s">
        <v>93</v>
      </c>
      <c r="G29" s="62" t="s">
        <v>5</v>
      </c>
      <c r="H29" s="1" t="s">
        <v>13</v>
      </c>
      <c r="I29" s="36" t="s">
        <v>52</v>
      </c>
      <c r="J29" s="5" t="s">
        <v>13</v>
      </c>
    </row>
    <row r="30" spans="1:10" ht="26.25" customHeight="1">
      <c r="A30" s="1" t="s">
        <v>121</v>
      </c>
      <c r="B30" s="1" t="s">
        <v>301</v>
      </c>
      <c r="C30" s="45" t="str">
        <f>HYPERLINK("https://www.library.pref.chiba.lg.jp/licsxp-iopac/WOpacMsgNewListToTifTilDetailAction.do?tilcod=1000000855686","千葉の伝説")</f>
        <v>千葉の伝説</v>
      </c>
      <c r="D30" s="7" t="s">
        <v>26</v>
      </c>
      <c r="E30" s="8">
        <v>1981</v>
      </c>
      <c r="F30" s="6" t="s">
        <v>27</v>
      </c>
      <c r="G30" s="62" t="s">
        <v>5</v>
      </c>
      <c r="H30" s="1" t="s">
        <v>28</v>
      </c>
      <c r="I30" s="36" t="s">
        <v>29</v>
      </c>
      <c r="J30" s="5" t="s">
        <v>13</v>
      </c>
    </row>
    <row r="31" spans="1:10" ht="26.25" customHeight="1">
      <c r="A31" s="1" t="s">
        <v>150</v>
      </c>
      <c r="B31" s="1" t="s">
        <v>302</v>
      </c>
      <c r="C31" s="45" t="str">
        <f>HYPERLINK("https://www.library.pref.chiba.lg.jp/licsxp-iopac/WOpacMsgNewListToTifTilDetailAction.do?tilcod=1000002170079","鴨川のむかし話")</f>
        <v>鴨川のむかし話</v>
      </c>
      <c r="D31" s="7" t="s">
        <v>303</v>
      </c>
      <c r="E31" s="8">
        <v>2010</v>
      </c>
      <c r="F31" s="6" t="s">
        <v>92</v>
      </c>
      <c r="G31" s="62" t="s">
        <v>5</v>
      </c>
      <c r="H31" s="1" t="s">
        <v>19</v>
      </c>
      <c r="I31" s="36"/>
      <c r="J31" s="5" t="s">
        <v>13</v>
      </c>
    </row>
    <row r="32" spans="1:10" ht="26.25" customHeight="1">
      <c r="A32" s="1" t="s">
        <v>126</v>
      </c>
      <c r="B32" s="1" t="s">
        <v>304</v>
      </c>
      <c r="C32" s="45" t="str">
        <f>HYPERLINK("https://www.library.pref.chiba.lg.jp/licsxp-iopac/WOpacMsgNewListToTifTilDetailAction.do?tilcod=1000002170079","鴨川のむかし話")</f>
        <v>鴨川のむかし話</v>
      </c>
      <c r="D32" s="7" t="s">
        <v>291</v>
      </c>
      <c r="E32" s="8">
        <v>2010</v>
      </c>
      <c r="F32" s="6" t="s">
        <v>92</v>
      </c>
      <c r="G32" s="62" t="s">
        <v>5</v>
      </c>
      <c r="H32" s="1" t="s">
        <v>19</v>
      </c>
      <c r="I32" s="36" t="s">
        <v>53</v>
      </c>
      <c r="J32" s="5" t="s">
        <v>13</v>
      </c>
    </row>
    <row r="33" spans="1:10" ht="26.25" customHeight="1">
      <c r="A33" s="1" t="s">
        <v>127</v>
      </c>
      <c r="B33" s="1" t="s">
        <v>304</v>
      </c>
      <c r="C33" s="35" t="str">
        <f>HYPERLINK("https://www.library.pref.chiba.lg.jp/licsxp-iopac/WOpacMsgNewListToTifTilDetailAction.do?tilcod=1000000614584","安房の昔ばなし")</f>
        <v>安房の昔ばなし</v>
      </c>
      <c r="D33" s="7" t="s">
        <v>305</v>
      </c>
      <c r="E33" s="8">
        <v>1986</v>
      </c>
      <c r="F33" s="6" t="s">
        <v>93</v>
      </c>
      <c r="G33" s="62" t="s">
        <v>5</v>
      </c>
      <c r="H33" s="1" t="s">
        <v>13</v>
      </c>
      <c r="I33" s="36" t="s">
        <v>53</v>
      </c>
      <c r="J33" s="5" t="s">
        <v>13</v>
      </c>
    </row>
    <row r="34" spans="1:10" ht="26.25" customHeight="1">
      <c r="A34" s="1" t="s">
        <v>128</v>
      </c>
      <c r="B34" s="1" t="s">
        <v>306</v>
      </c>
      <c r="C34" s="35" t="str">
        <f>HYPERLINK("https://www.library.pref.chiba.lg.jp/licsxp-iopac/WOpacMsgNewListToTifTilDetailAction.do?tilcod=1000000672568","読みがたり千葉のむかし話")</f>
        <v>読みがたり千葉のむかし話</v>
      </c>
      <c r="D34" s="7" t="s">
        <v>26</v>
      </c>
      <c r="E34" s="8">
        <v>2005</v>
      </c>
      <c r="F34" s="6" t="s">
        <v>88</v>
      </c>
      <c r="G34" s="62" t="s">
        <v>5</v>
      </c>
      <c r="H34" s="1" t="s">
        <v>24</v>
      </c>
      <c r="I34" s="47" t="s">
        <v>76</v>
      </c>
      <c r="J34" s="5" t="s">
        <v>13</v>
      </c>
    </row>
    <row r="35" spans="1:10" ht="26.25" customHeight="1">
      <c r="A35" s="1" t="s">
        <v>133</v>
      </c>
      <c r="B35" s="1" t="s">
        <v>307</v>
      </c>
      <c r="C35" s="45" t="str">
        <f>HYPERLINK("https://www.library.pref.chiba.lg.jp/licsxp-iopac/WOpacMsgNewListToTifTilDetailAction.do?tilcod=1000000855686","千葉の伝説")</f>
        <v>千葉の伝説</v>
      </c>
      <c r="D35" s="7" t="s">
        <v>26</v>
      </c>
      <c r="E35" s="8">
        <v>1981</v>
      </c>
      <c r="F35" s="6" t="s">
        <v>27</v>
      </c>
      <c r="G35" s="62" t="s">
        <v>5</v>
      </c>
      <c r="H35" s="1" t="s">
        <v>30</v>
      </c>
      <c r="I35" s="36" t="s">
        <v>31</v>
      </c>
      <c r="J35" s="5" t="s">
        <v>308</v>
      </c>
    </row>
    <row r="36" spans="1:10" ht="26.25" customHeight="1">
      <c r="A36" s="41" t="s">
        <v>200</v>
      </c>
      <c r="B36" s="41" t="s">
        <v>309</v>
      </c>
      <c r="C36" s="35" t="str">
        <f>HYPERLINK("https://www.library.pref.chiba.lg.jp/licsxp-iopac/WOpacMsgNewListToTifTilDetailAction.do?tilcod=1000000731360","房総の伝説")</f>
        <v>房総の伝説</v>
      </c>
      <c r="D36" s="26" t="s">
        <v>168</v>
      </c>
      <c r="E36" s="38">
        <v>1976</v>
      </c>
      <c r="F36" s="38" t="s">
        <v>169</v>
      </c>
      <c r="G36" s="26" t="s">
        <v>170</v>
      </c>
      <c r="H36" s="26" t="s">
        <v>171</v>
      </c>
      <c r="I36" s="39" t="s">
        <v>201</v>
      </c>
      <c r="J36" s="5" t="s">
        <v>13</v>
      </c>
    </row>
    <row r="37" spans="1:10" ht="26.25" customHeight="1">
      <c r="A37" s="1" t="s">
        <v>140</v>
      </c>
      <c r="B37" s="1" t="s">
        <v>310</v>
      </c>
      <c r="C37" s="45" t="str">
        <f>HYPERLINK("https://www.library.pref.chiba.lg.jp/licsxp-iopac/WOpacMsgNewListToTifTilDetailAction.do?tilcod=1000000905526","千葉のふるさとむかし話")</f>
        <v>千葉のふるさとむかし話</v>
      </c>
      <c r="D37" s="7" t="s">
        <v>311</v>
      </c>
      <c r="E37" s="8">
        <v>1992</v>
      </c>
      <c r="F37" s="6" t="s">
        <v>89</v>
      </c>
      <c r="G37" s="62" t="s">
        <v>5</v>
      </c>
      <c r="H37" s="1" t="s">
        <v>13</v>
      </c>
      <c r="I37" s="36" t="s">
        <v>25</v>
      </c>
      <c r="J37" s="5" t="s">
        <v>13</v>
      </c>
    </row>
    <row r="38" spans="1:10" ht="26.25" customHeight="1">
      <c r="A38" s="1" t="s">
        <v>141</v>
      </c>
      <c r="B38" s="1" t="s">
        <v>312</v>
      </c>
      <c r="C38" s="35" t="str">
        <f>HYPERLINK("https://www.library.pref.chiba.lg.jp/licsxp-iopac/WOpacMsgNewListToTifTilDetailAction.do?tilcod=1000000672568","読みがたり千葉のむかし話")</f>
        <v>読みがたり千葉のむかし話</v>
      </c>
      <c r="D38" s="7" t="s">
        <v>26</v>
      </c>
      <c r="E38" s="8">
        <v>2005</v>
      </c>
      <c r="F38" s="6" t="s">
        <v>88</v>
      </c>
      <c r="G38" s="62" t="s">
        <v>5</v>
      </c>
      <c r="H38" s="1" t="s">
        <v>9</v>
      </c>
      <c r="I38" s="36" t="s">
        <v>25</v>
      </c>
      <c r="J38" s="5" t="s">
        <v>13</v>
      </c>
    </row>
    <row r="39" spans="1:10" ht="26.25" customHeight="1">
      <c r="A39" s="1" t="s">
        <v>142</v>
      </c>
      <c r="B39" s="1" t="s">
        <v>313</v>
      </c>
      <c r="C39" s="45" t="str">
        <f>HYPERLINK("https://www.library.pref.chiba.lg.jp/licsxp-iopac/WOpacMsgNewListToTifTilDetailAction.do?tilcod=1000000752018","千葉県の民話")</f>
        <v>千葉県の民話</v>
      </c>
      <c r="D39" s="32" t="s">
        <v>165</v>
      </c>
      <c r="E39" s="31">
        <v>1980</v>
      </c>
      <c r="F39" s="6" t="s">
        <v>27</v>
      </c>
      <c r="G39" s="62" t="s">
        <v>5</v>
      </c>
      <c r="H39" s="1" t="s">
        <v>6</v>
      </c>
      <c r="I39" s="36" t="s">
        <v>94</v>
      </c>
      <c r="J39" s="5" t="s">
        <v>13</v>
      </c>
    </row>
    <row r="40" spans="1:10" ht="26.25" customHeight="1">
      <c r="A40" s="1" t="s">
        <v>145</v>
      </c>
      <c r="B40" s="1" t="s">
        <v>314</v>
      </c>
      <c r="C40" s="45" t="str">
        <f>HYPERLINK("https://www.library.pref.chiba.lg.jp/licsxp-iopac/WOpacMsgNewListToTifTilDetailAction.do?tilcod=1000002170079","鴨川のむかし話")</f>
        <v>鴨川のむかし話</v>
      </c>
      <c r="D40" s="7" t="s">
        <v>315</v>
      </c>
      <c r="E40" s="8">
        <v>2010</v>
      </c>
      <c r="F40" s="6" t="s">
        <v>92</v>
      </c>
      <c r="G40" s="62" t="s">
        <v>5</v>
      </c>
      <c r="H40" s="1" t="s">
        <v>19</v>
      </c>
      <c r="I40" s="36" t="s">
        <v>72</v>
      </c>
      <c r="J40" s="5" t="s">
        <v>13</v>
      </c>
    </row>
    <row r="41" spans="1:10" ht="26.25" customHeight="1">
      <c r="A41" s="1" t="s">
        <v>146</v>
      </c>
      <c r="B41" s="1" t="s">
        <v>316</v>
      </c>
      <c r="C41" s="35" t="str">
        <f>HYPERLINK("https://www.library.pref.chiba.lg.jp/licsxp-iopac/WOpacMsgNewListToTifTilDetailAction.do?tilcod=1000000614584","安房の昔ばなし")</f>
        <v>安房の昔ばなし</v>
      </c>
      <c r="D41" s="7" t="s">
        <v>317</v>
      </c>
      <c r="E41" s="8">
        <v>1986</v>
      </c>
      <c r="F41" s="6" t="s">
        <v>93</v>
      </c>
      <c r="G41" s="62" t="s">
        <v>5</v>
      </c>
      <c r="H41" s="1" t="s">
        <v>13</v>
      </c>
      <c r="I41" s="36" t="s">
        <v>54</v>
      </c>
      <c r="J41" s="5" t="s">
        <v>13</v>
      </c>
    </row>
    <row r="42" spans="1:10" ht="26.25" customHeight="1">
      <c r="A42" s="1" t="s">
        <v>151</v>
      </c>
      <c r="B42" s="1" t="s">
        <v>318</v>
      </c>
      <c r="C42" s="45" t="str">
        <f>HYPERLINK("https://www.library.pref.chiba.lg.jp/licsxp-iopac/WOpacMsgNewListToTifTilDetailAction.do?tilcod=1000002170079","鴨川のむかし話")</f>
        <v>鴨川のむかし話</v>
      </c>
      <c r="D42" s="7" t="s">
        <v>319</v>
      </c>
      <c r="E42" s="8">
        <v>2010</v>
      </c>
      <c r="F42" s="6" t="s">
        <v>92</v>
      </c>
      <c r="G42" s="62" t="s">
        <v>5</v>
      </c>
      <c r="H42" s="1" t="s">
        <v>19</v>
      </c>
      <c r="I42" s="36" t="s">
        <v>72</v>
      </c>
      <c r="J42" s="5" t="s">
        <v>13</v>
      </c>
    </row>
    <row r="43" spans="1:10" ht="26.25" customHeight="1">
      <c r="A43" s="1" t="s">
        <v>148</v>
      </c>
      <c r="B43" s="1" t="s">
        <v>320</v>
      </c>
      <c r="C43" s="45" t="str">
        <f>HYPERLINK("https://www.library.pref.chiba.lg.jp/licsxp-iopac/WOpacMsgNewListToTifTilDetailAction.do?tilcod=1000002170079","鴨川のむかし話")</f>
        <v>鴨川のむかし話</v>
      </c>
      <c r="D43" s="7" t="s">
        <v>321</v>
      </c>
      <c r="E43" s="8">
        <v>2010</v>
      </c>
      <c r="F43" s="6" t="s">
        <v>92</v>
      </c>
      <c r="G43" s="62" t="s">
        <v>5</v>
      </c>
      <c r="H43" s="1" t="s">
        <v>19</v>
      </c>
      <c r="I43" s="36" t="s">
        <v>73</v>
      </c>
      <c r="J43" s="5" t="s">
        <v>13</v>
      </c>
    </row>
    <row r="44" spans="1:10" ht="26.25" customHeight="1">
      <c r="A44" s="1" t="s">
        <v>149</v>
      </c>
      <c r="B44" s="1" t="s">
        <v>322</v>
      </c>
      <c r="C44" s="35" t="str">
        <f>HYPERLINK("https://www.library.pref.chiba.lg.jp/licsxp-iopac/WOpacMsgNewListToTifTilDetailAction.do?tilcod=1000000614584","安房の昔ばなし")</f>
        <v>安房の昔ばなし</v>
      </c>
      <c r="D44" s="7" t="s">
        <v>10</v>
      </c>
      <c r="E44" s="8">
        <v>1986</v>
      </c>
      <c r="F44" s="6" t="s">
        <v>93</v>
      </c>
      <c r="G44" s="62" t="s">
        <v>5</v>
      </c>
      <c r="H44" s="1" t="s">
        <v>13</v>
      </c>
      <c r="I44" s="36" t="s">
        <v>52</v>
      </c>
      <c r="J44" s="5" t="s">
        <v>13</v>
      </c>
    </row>
    <row r="45" spans="1:10" ht="26.25" customHeight="1">
      <c r="A45" s="26" t="s">
        <v>202</v>
      </c>
      <c r="B45" s="26" t="s">
        <v>323</v>
      </c>
      <c r="C45" s="35" t="str">
        <f>HYPERLINK("https://www.library.pref.chiba.lg.jp/licsxp-iopac/WOpacMsgNewListToTifTilDetailAction.do?tilcod=1000000244875","千葉県妖怪奇異史談")</f>
        <v>千葉県妖怪奇異史談</v>
      </c>
      <c r="D45" s="26" t="s">
        <v>203</v>
      </c>
      <c r="E45" s="38">
        <v>1997</v>
      </c>
      <c r="F45" s="46" t="s">
        <v>204</v>
      </c>
      <c r="G45" s="41" t="s">
        <v>205</v>
      </c>
      <c r="H45" s="26" t="s">
        <v>206</v>
      </c>
      <c r="I45" s="39" t="s">
        <v>207</v>
      </c>
      <c r="J45" s="38" t="s">
        <v>208</v>
      </c>
    </row>
    <row r="46" spans="1:10" ht="26.25" customHeight="1">
      <c r="A46" s="26" t="s">
        <v>164</v>
      </c>
      <c r="B46" s="26" t="s">
        <v>324</v>
      </c>
      <c r="C46" s="45" t="str">
        <f>HYPERLINK("https://www.library.pref.chiba.lg.jp/licsxp-iopac/WOpacMsgNewListToTifTilDetailAction.do?tilcod=1000000844478","千葉のむかし話　続")</f>
        <v>千葉のむかし話　続</v>
      </c>
      <c r="D46" s="27" t="s">
        <v>26</v>
      </c>
      <c r="E46" s="28">
        <v>1980</v>
      </c>
      <c r="F46" s="29" t="s">
        <v>33</v>
      </c>
      <c r="G46" s="63" t="s">
        <v>5</v>
      </c>
      <c r="H46" s="26"/>
      <c r="I46" s="44" t="s">
        <v>209</v>
      </c>
      <c r="J46" s="38" t="s">
        <v>210</v>
      </c>
    </row>
    <row r="47" spans="1:10" ht="26.25" customHeight="1">
      <c r="A47" s="1" t="s">
        <v>152</v>
      </c>
      <c r="B47" s="1" t="s">
        <v>325</v>
      </c>
      <c r="C47" s="45" t="str">
        <f>HYPERLINK("https://www.library.pref.chiba.lg.jp/licsxp-iopac/WOpacMsgNewListToTifTilDetailAction.do?tilcod=1000002170079","鴨川のむかし話")</f>
        <v>鴨川のむかし話</v>
      </c>
      <c r="D47" s="7" t="s">
        <v>326</v>
      </c>
      <c r="E47" s="8">
        <v>2010</v>
      </c>
      <c r="F47" s="6" t="s">
        <v>92</v>
      </c>
      <c r="G47" s="62" t="s">
        <v>5</v>
      </c>
      <c r="H47" s="1" t="s">
        <v>16</v>
      </c>
      <c r="I47" s="36" t="s">
        <v>57</v>
      </c>
      <c r="J47" s="5"/>
    </row>
    <row r="48" spans="1:10" ht="26.25" customHeight="1">
      <c r="A48" s="1" t="s">
        <v>101</v>
      </c>
      <c r="B48" s="1" t="s">
        <v>327</v>
      </c>
      <c r="C48" s="35" t="str">
        <f>HYPERLINK("https://www.library.pref.chiba.lg.jp/licsxp-iopac/WOpacMsgNewListToTifTilDetailAction.do?tilcod=1000000952911","天の川からもらい水安房地方のはなし")</f>
        <v>天の川からもらい水安房地方のはなし</v>
      </c>
      <c r="D48" s="7" t="s">
        <v>211</v>
      </c>
      <c r="E48" s="25">
        <v>1991</v>
      </c>
      <c r="F48" s="6" t="s">
        <v>91</v>
      </c>
      <c r="G48" s="62" t="s">
        <v>5</v>
      </c>
      <c r="H48" s="1" t="s">
        <v>9</v>
      </c>
      <c r="I48" s="36" t="s">
        <v>50</v>
      </c>
      <c r="J48" s="5"/>
    </row>
    <row r="49" spans="1:10" ht="26.25" customHeight="1">
      <c r="A49" s="1" t="s">
        <v>102</v>
      </c>
      <c r="B49" s="1" t="s">
        <v>328</v>
      </c>
      <c r="C49" s="35" t="str">
        <f>HYPERLINK("https://www.library.pref.chiba.lg.jp/licsxp-iopac/WOpacMsgNewListToTifTilDetailAction.do?tilcod=1000000844385","ふるさと千葉県の民話")</f>
        <v>ふるさと千葉県の民話</v>
      </c>
      <c r="D49" s="7" t="s">
        <v>35</v>
      </c>
      <c r="E49" s="8">
        <v>1980</v>
      </c>
      <c r="F49" s="6" t="s">
        <v>36</v>
      </c>
      <c r="G49" s="62" t="s">
        <v>37</v>
      </c>
      <c r="H49" s="1" t="s">
        <v>41</v>
      </c>
      <c r="I49" s="36" t="s">
        <v>42</v>
      </c>
      <c r="J49" s="5"/>
    </row>
    <row r="50" spans="1:10" ht="26.25" customHeight="1">
      <c r="A50" s="1" t="s">
        <v>104</v>
      </c>
      <c r="B50" s="1" t="s">
        <v>329</v>
      </c>
      <c r="C50" s="45" t="str">
        <f>HYPERLINK("https://www.library.pref.chiba.lg.jp/licsxp-iopac/WOpacMsgNewListToTifTilDetailAction.do?tilcod=1000002170079","鴨川のむかし話")</f>
        <v>鴨川のむかし話</v>
      </c>
      <c r="D50" s="7" t="s">
        <v>330</v>
      </c>
      <c r="E50" s="8">
        <v>2010</v>
      </c>
      <c r="F50" s="6" t="s">
        <v>92</v>
      </c>
      <c r="G50" s="62" t="s">
        <v>5</v>
      </c>
      <c r="H50" s="1" t="s">
        <v>17</v>
      </c>
      <c r="I50" s="36" t="s">
        <v>60</v>
      </c>
      <c r="J50" s="5"/>
    </row>
    <row r="51" spans="1:10" ht="26.25" customHeight="1">
      <c r="A51" s="1" t="s">
        <v>105</v>
      </c>
      <c r="B51" s="1" t="s">
        <v>331</v>
      </c>
      <c r="C51" s="45" t="str">
        <f>HYPERLINK("https://www.library.pref.chiba.lg.jp/licsxp-iopac/WOpacMsgNewListToTifTilDetailAction.do?tilcod=1000002170079","鴨川のむかし話")</f>
        <v>鴨川のむかし話</v>
      </c>
      <c r="D51" s="7" t="s">
        <v>11</v>
      </c>
      <c r="E51" s="8">
        <v>2010</v>
      </c>
      <c r="F51" s="6" t="s">
        <v>92</v>
      </c>
      <c r="G51" s="62" t="s">
        <v>5</v>
      </c>
      <c r="H51" s="1" t="s">
        <v>17</v>
      </c>
      <c r="I51" s="36"/>
      <c r="J51" s="5"/>
    </row>
    <row r="52" spans="1:10" ht="26.25" customHeight="1">
      <c r="A52" s="41" t="s">
        <v>212</v>
      </c>
      <c r="B52" s="39" t="s">
        <v>332</v>
      </c>
      <c r="C52" s="48" t="str">
        <f>HYPERLINK("https://www.library.pref.chiba.lg.jp/licsxp-iopac/WOpacMsgNewListToTifTilDetailAction.do?tilcod=1000000761885","房総の秘められた話、奇々怪々な話")</f>
        <v>房総の秘められた話、奇々怪々な話</v>
      </c>
      <c r="D52" s="41" t="s">
        <v>195</v>
      </c>
      <c r="E52" s="38">
        <v>1983</v>
      </c>
      <c r="F52" s="43" t="s">
        <v>213</v>
      </c>
      <c r="G52" s="39" t="s">
        <v>205</v>
      </c>
      <c r="H52" s="41" t="s">
        <v>214</v>
      </c>
      <c r="I52" s="41" t="s">
        <v>215</v>
      </c>
      <c r="J52" s="49"/>
    </row>
    <row r="53" spans="1:10" ht="26.25" customHeight="1">
      <c r="A53" s="1" t="s">
        <v>106</v>
      </c>
      <c r="B53" s="1" t="s">
        <v>333</v>
      </c>
      <c r="C53" s="45" t="str">
        <f>HYPERLINK("https://www.library.pref.chiba.lg.jp/licsxp-iopac/WOpacMsgNewListToTifTilDetailAction.do?tilcod=1000002170079","鴨川のむかし話")</f>
        <v>鴨川のむかし話</v>
      </c>
      <c r="D53" s="7" t="s">
        <v>326</v>
      </c>
      <c r="E53" s="8">
        <v>2010</v>
      </c>
      <c r="F53" s="6" t="s">
        <v>92</v>
      </c>
      <c r="G53" s="62" t="s">
        <v>5</v>
      </c>
      <c r="H53" s="1" t="s">
        <v>16</v>
      </c>
      <c r="I53" s="36" t="s">
        <v>55</v>
      </c>
      <c r="J53" s="5"/>
    </row>
    <row r="54" spans="1:10" ht="26.25" customHeight="1">
      <c r="A54" s="1" t="s">
        <v>107</v>
      </c>
      <c r="B54" s="1" t="s">
        <v>334</v>
      </c>
      <c r="C54" s="45" t="str">
        <f>HYPERLINK("https://www.library.pref.chiba.lg.jp/licsxp-iopac/WOpacMsgNewListToTifTilDetailAction.do?tilcod=1000002170079","鴨川のむかし話")</f>
        <v>鴨川のむかし話</v>
      </c>
      <c r="D54" s="7" t="s">
        <v>326</v>
      </c>
      <c r="E54" s="8">
        <v>2010</v>
      </c>
      <c r="F54" s="6" t="s">
        <v>92</v>
      </c>
      <c r="G54" s="62" t="s">
        <v>5</v>
      </c>
      <c r="H54" s="1" t="s">
        <v>17</v>
      </c>
      <c r="I54" s="36"/>
      <c r="J54" s="5"/>
    </row>
    <row r="55" spans="1:10" ht="26.25" customHeight="1">
      <c r="A55" s="1" t="s">
        <v>153</v>
      </c>
      <c r="B55" s="1" t="s">
        <v>335</v>
      </c>
      <c r="C55" s="45" t="str">
        <f>HYPERLINK("https://www.library.pref.chiba.lg.jp/licsxp-iopac/WOpacMsgNewListToTifTilDetailAction.do?tilcod=1000002170079","鴨川のむかし話")</f>
        <v>鴨川のむかし話</v>
      </c>
      <c r="D55" s="7" t="s">
        <v>11</v>
      </c>
      <c r="E55" s="8">
        <v>2010</v>
      </c>
      <c r="F55" s="6" t="s">
        <v>92</v>
      </c>
      <c r="G55" s="62" t="s">
        <v>5</v>
      </c>
      <c r="H55" s="1" t="s">
        <v>18</v>
      </c>
      <c r="I55" s="36" t="s">
        <v>69</v>
      </c>
      <c r="J55" s="5"/>
    </row>
    <row r="56" spans="1:10" ht="26.25" customHeight="1">
      <c r="A56" s="1" t="s">
        <v>108</v>
      </c>
      <c r="B56" s="1" t="s">
        <v>336</v>
      </c>
      <c r="C56" s="45" t="str">
        <f>HYPERLINK("https://www.library.pref.chiba.lg.jp/licsxp-iopac/WOpacMsgNewListToTifTilDetailAction.do?tilcod=1000002170079","鴨川のむかし話")</f>
        <v>鴨川のむかし話</v>
      </c>
      <c r="D56" s="7" t="s">
        <v>11</v>
      </c>
      <c r="E56" s="8">
        <v>2010</v>
      </c>
      <c r="F56" s="6" t="s">
        <v>92</v>
      </c>
      <c r="G56" s="62" t="s">
        <v>5</v>
      </c>
      <c r="H56" s="1" t="s">
        <v>18</v>
      </c>
      <c r="I56" s="36" t="s">
        <v>66</v>
      </c>
      <c r="J56" s="5"/>
    </row>
    <row r="57" spans="1:10" ht="26.25" customHeight="1">
      <c r="A57" s="1" t="s">
        <v>110</v>
      </c>
      <c r="B57" s="1" t="s">
        <v>337</v>
      </c>
      <c r="C57" s="45" t="str">
        <f>HYPERLINK("https://www.library.pref.chiba.lg.jp/licsxp-iopac/WOpacMsgNewListToTifTilDetailAction.do?tilcod=1000002170079","鴨川のむかし話")</f>
        <v>鴨川のむかし話</v>
      </c>
      <c r="D57" s="7" t="s">
        <v>11</v>
      </c>
      <c r="E57" s="8">
        <v>2010</v>
      </c>
      <c r="F57" s="6" t="s">
        <v>92</v>
      </c>
      <c r="G57" s="62" t="s">
        <v>5</v>
      </c>
      <c r="H57" s="1" t="s">
        <v>18</v>
      </c>
      <c r="I57" s="36" t="s">
        <v>68</v>
      </c>
      <c r="J57" s="5"/>
    </row>
    <row r="58" spans="1:10" ht="26.25" customHeight="1">
      <c r="A58" s="26" t="s">
        <v>216</v>
      </c>
      <c r="B58" s="26" t="s">
        <v>338</v>
      </c>
      <c r="C58" s="35" t="str">
        <f>HYPERLINK("https://www.library.pref.chiba.lg.jp/licsxp-iopac/WOpacMsgNewListToTifTilDetailAction.do?tilcod=1000000731360","房総の伝説")</f>
        <v>房総の伝説</v>
      </c>
      <c r="D58" s="26" t="s">
        <v>168</v>
      </c>
      <c r="E58" s="38">
        <v>1976</v>
      </c>
      <c r="F58" s="38" t="s">
        <v>169</v>
      </c>
      <c r="G58" s="26" t="s">
        <v>170</v>
      </c>
      <c r="H58" s="26" t="s">
        <v>171</v>
      </c>
      <c r="I58" s="36" t="s">
        <v>217</v>
      </c>
      <c r="J58" s="38"/>
    </row>
    <row r="59" spans="1:10" ht="26.25" customHeight="1">
      <c r="A59" s="1" t="s">
        <v>97</v>
      </c>
      <c r="B59" s="1" t="s">
        <v>339</v>
      </c>
      <c r="C59" s="45" t="str">
        <f>HYPERLINK("https://www.library.pref.chiba.lg.jp/licsxp-iopac/WOpacMsgNewListToTifTilDetailAction.do?tilcod=1000000734293","房総の民話")</f>
        <v>房総の民話</v>
      </c>
      <c r="D59" s="7" t="s">
        <v>44</v>
      </c>
      <c r="E59" s="8">
        <v>1978</v>
      </c>
      <c r="F59" s="6" t="s">
        <v>87</v>
      </c>
      <c r="G59" s="62" t="s">
        <v>43</v>
      </c>
      <c r="H59" s="1" t="s">
        <v>45</v>
      </c>
      <c r="I59" s="36" t="s">
        <v>46</v>
      </c>
      <c r="J59" s="50"/>
    </row>
    <row r="60" spans="1:10" ht="26.25" customHeight="1">
      <c r="A60" s="1" t="s">
        <v>112</v>
      </c>
      <c r="B60" s="1" t="s">
        <v>340</v>
      </c>
      <c r="C60" s="35" t="str">
        <f>HYPERLINK("https://www.library.pref.chiba.lg.jp/licsxp-iopac/WOpacMsgNewListToTifTilDetailAction.do?tilcod=1000001973828","夷隅むかしむかし　第３集")</f>
        <v>夷隅むかしむかし　第３集</v>
      </c>
      <c r="D60" s="7" t="s">
        <v>341</v>
      </c>
      <c r="E60" s="8">
        <v>2008</v>
      </c>
      <c r="F60" s="6" t="s">
        <v>90</v>
      </c>
      <c r="G60" s="62" t="s">
        <v>5</v>
      </c>
      <c r="H60" s="1" t="s">
        <v>15</v>
      </c>
      <c r="I60" s="36"/>
      <c r="J60" s="5"/>
    </row>
    <row r="61" spans="1:10" ht="26.25" customHeight="1">
      <c r="A61" s="1" t="s">
        <v>113</v>
      </c>
      <c r="B61" s="1" t="s">
        <v>342</v>
      </c>
      <c r="C61" s="45" t="str">
        <f>HYPERLINK("https://www.library.pref.chiba.lg.jp/licsxp-iopac/WOpacMsgNewListToTifTilDetailAction.do?tilcod=1000002170079","鴨川のむかし話")</f>
        <v>鴨川のむかし話</v>
      </c>
      <c r="D61" s="7" t="s">
        <v>343</v>
      </c>
      <c r="E61" s="8">
        <v>2010</v>
      </c>
      <c r="F61" s="6" t="s">
        <v>92</v>
      </c>
      <c r="G61" s="62" t="s">
        <v>5</v>
      </c>
      <c r="H61" s="1" t="s">
        <v>16</v>
      </c>
      <c r="I61" s="36" t="s">
        <v>56</v>
      </c>
      <c r="J61" s="5"/>
    </row>
    <row r="62" spans="1:10" ht="26.25" customHeight="1">
      <c r="A62" s="26" t="s">
        <v>218</v>
      </c>
      <c r="B62" s="26" t="s">
        <v>344</v>
      </c>
      <c r="C62" s="45" t="str">
        <f>HYPERLINK("https://www.library.pref.chiba.lg.jp/licsxp-iopac/WOpacMsgNewListToTifTilDetailAction.do?tilcod=1000000759900","房総の不思議な話、珍しい話")</f>
        <v>房総の不思議な話、珍しい話</v>
      </c>
      <c r="D62" s="26" t="s">
        <v>195</v>
      </c>
      <c r="E62" s="38">
        <v>1983</v>
      </c>
      <c r="F62" s="46" t="s">
        <v>196</v>
      </c>
      <c r="G62" s="41" t="s">
        <v>197</v>
      </c>
      <c r="H62" s="26" t="s">
        <v>214</v>
      </c>
      <c r="I62" s="39" t="s">
        <v>219</v>
      </c>
      <c r="J62" s="38"/>
    </row>
    <row r="63" spans="1:10" ht="26.25" customHeight="1">
      <c r="A63" s="1" t="s">
        <v>114</v>
      </c>
      <c r="B63" s="1" t="s">
        <v>345</v>
      </c>
      <c r="C63" s="45" t="str">
        <f>HYPERLINK("https://www.library.pref.chiba.lg.jp/licsxp-iopac/WOpacMsgNewListToTifTilDetailAction.do?tilcod=1000002170079","鴨川のむかし話")</f>
        <v>鴨川のむかし話</v>
      </c>
      <c r="D63" s="7" t="s">
        <v>346</v>
      </c>
      <c r="E63" s="8">
        <v>2010</v>
      </c>
      <c r="F63" s="6" t="s">
        <v>92</v>
      </c>
      <c r="G63" s="62" t="s">
        <v>5</v>
      </c>
      <c r="H63" s="1" t="s">
        <v>18</v>
      </c>
      <c r="I63" s="36" t="s">
        <v>65</v>
      </c>
      <c r="J63" s="5"/>
    </row>
    <row r="64" spans="1:10" ht="26.25" customHeight="1">
      <c r="A64" s="1" t="s">
        <v>115</v>
      </c>
      <c r="B64" s="1" t="s">
        <v>347</v>
      </c>
      <c r="C64" s="45" t="str">
        <f>HYPERLINK("https://www.library.pref.chiba.lg.jp/licsxp-iopac/WOpacMsgNewListToTifTilDetailAction.do?tilcod=1000002170079","鴨川のむかし話")</f>
        <v>鴨川のむかし話</v>
      </c>
      <c r="D64" s="7" t="s">
        <v>291</v>
      </c>
      <c r="E64" s="8">
        <v>2010</v>
      </c>
      <c r="F64" s="6" t="s">
        <v>92</v>
      </c>
      <c r="G64" s="62" t="s">
        <v>5</v>
      </c>
      <c r="H64" s="1" t="s">
        <v>17</v>
      </c>
      <c r="I64" s="36" t="s">
        <v>51</v>
      </c>
      <c r="J64" s="5"/>
    </row>
    <row r="65" spans="1:10" ht="26.25" customHeight="1">
      <c r="A65" s="1" t="s">
        <v>116</v>
      </c>
      <c r="B65" s="1" t="s">
        <v>347</v>
      </c>
      <c r="C65" s="35" t="str">
        <f>HYPERLINK("https://www.library.pref.chiba.lg.jp/licsxp-iopac/WOpacMsgNewListToTifTilDetailAction.do?tilcod=1000000614584","安房の昔ばなし")</f>
        <v>安房の昔ばなし</v>
      </c>
      <c r="D65" s="7" t="s">
        <v>317</v>
      </c>
      <c r="E65" s="8">
        <v>1986</v>
      </c>
      <c r="F65" s="6" t="s">
        <v>93</v>
      </c>
      <c r="G65" s="62" t="s">
        <v>5</v>
      </c>
      <c r="H65" s="1" t="s">
        <v>7</v>
      </c>
      <c r="I65" s="36" t="s">
        <v>51</v>
      </c>
      <c r="J65" s="5"/>
    </row>
    <row r="66" spans="1:10" ht="26.25" customHeight="1">
      <c r="A66" s="1" t="s">
        <v>118</v>
      </c>
      <c r="B66" s="1" t="s">
        <v>348</v>
      </c>
      <c r="C66" s="45" t="str">
        <f>HYPERLINK("https://www.library.pref.chiba.lg.jp/licsxp-iopac/WOpacMsgNewListToTifTilDetailAction.do?tilcod=1000002170079","鴨川のむかし話")</f>
        <v>鴨川のむかし話</v>
      </c>
      <c r="D66" s="7" t="s">
        <v>349</v>
      </c>
      <c r="E66" s="8">
        <v>2010</v>
      </c>
      <c r="F66" s="6" t="s">
        <v>92</v>
      </c>
      <c r="G66" s="62" t="s">
        <v>5</v>
      </c>
      <c r="H66" s="1" t="s">
        <v>18</v>
      </c>
      <c r="I66" s="36"/>
      <c r="J66" s="5"/>
    </row>
    <row r="67" spans="1:10" ht="26.25" customHeight="1">
      <c r="A67" s="1" t="s">
        <v>119</v>
      </c>
      <c r="B67" s="1" t="s">
        <v>350</v>
      </c>
      <c r="C67" s="35" t="str">
        <f>HYPERLINK("https://www.library.pref.chiba.lg.jp/licsxp-iopac/WOpacMsgNewListToTifTilDetailAction.do?tilcod=1000000614584","安房の昔ばなし")</f>
        <v>安房の昔ばなし</v>
      </c>
      <c r="D67" s="7" t="s">
        <v>351</v>
      </c>
      <c r="E67" s="8">
        <v>1986</v>
      </c>
      <c r="F67" s="6" t="s">
        <v>93</v>
      </c>
      <c r="G67" s="62" t="s">
        <v>5</v>
      </c>
      <c r="H67" s="1" t="s">
        <v>7</v>
      </c>
      <c r="I67" s="36"/>
      <c r="J67" s="5"/>
    </row>
    <row r="68" spans="1:10" ht="26.25" customHeight="1">
      <c r="A68" s="1" t="s">
        <v>119</v>
      </c>
      <c r="B68" s="1" t="s">
        <v>350</v>
      </c>
      <c r="C68" s="45" t="str">
        <f>HYPERLINK("https://www.library.pref.chiba.lg.jp/licsxp-iopac/WOpacMsgNewListToTifTilDetailAction.do?tilcod=1000002170079","鴨川のむかし話")</f>
        <v>鴨川のむかし話</v>
      </c>
      <c r="D68" s="7" t="s">
        <v>352</v>
      </c>
      <c r="E68" s="8">
        <v>2010</v>
      </c>
      <c r="F68" s="6" t="s">
        <v>92</v>
      </c>
      <c r="G68" s="62" t="s">
        <v>5</v>
      </c>
      <c r="H68" s="1" t="s">
        <v>18</v>
      </c>
      <c r="I68" s="36" t="s">
        <v>64</v>
      </c>
      <c r="J68" s="5"/>
    </row>
    <row r="69" spans="1:10" ht="26.25" customHeight="1">
      <c r="A69" s="1" t="s">
        <v>122</v>
      </c>
      <c r="B69" s="1" t="s">
        <v>353</v>
      </c>
      <c r="C69" s="45" t="str">
        <f>HYPERLINK("https://www.library.pref.chiba.lg.jp/licsxp-iopac/WOpacMsgNewListToTifTilDetailAction.do?tilcod=1000002170079","鴨川のむかし話")</f>
        <v>鴨川のむかし話</v>
      </c>
      <c r="D69" s="7" t="s">
        <v>11</v>
      </c>
      <c r="E69" s="8">
        <v>2010</v>
      </c>
      <c r="F69" s="6" t="s">
        <v>92</v>
      </c>
      <c r="G69" s="62" t="s">
        <v>5</v>
      </c>
      <c r="H69" s="1" t="s">
        <v>16</v>
      </c>
      <c r="I69" s="36" t="s">
        <v>56</v>
      </c>
      <c r="J69" s="5"/>
    </row>
    <row r="70" spans="1:10" ht="26.25" customHeight="1">
      <c r="A70" s="1" t="s">
        <v>123</v>
      </c>
      <c r="B70" s="1" t="s">
        <v>353</v>
      </c>
      <c r="C70" s="35" t="str">
        <f>HYPERLINK("https://www.library.pref.chiba.lg.jp/licsxp-iopac/WOpacMsgNewListToTifTilDetailAction.do?tilcod=1000000614584","安房の昔ばなし")</f>
        <v>安房の昔ばなし</v>
      </c>
      <c r="D70" s="7" t="s">
        <v>10</v>
      </c>
      <c r="E70" s="8">
        <v>1986</v>
      </c>
      <c r="F70" s="6" t="s">
        <v>93</v>
      </c>
      <c r="G70" s="62" t="s">
        <v>5</v>
      </c>
      <c r="H70" s="1" t="s">
        <v>7</v>
      </c>
      <c r="I70" s="36"/>
      <c r="J70" s="5"/>
    </row>
    <row r="71" spans="1:10" ht="26.25" customHeight="1">
      <c r="A71" s="1" t="s">
        <v>124</v>
      </c>
      <c r="B71" s="1" t="s">
        <v>354</v>
      </c>
      <c r="C71" s="45" t="str">
        <f>HYPERLINK("https://www.library.pref.chiba.lg.jp/licsxp-iopac/WOpacMsgNewListToTifTilDetailAction.do?tilcod=1000002170079","鴨川のむかし話")</f>
        <v>鴨川のむかし話</v>
      </c>
      <c r="D71" s="7" t="s">
        <v>11</v>
      </c>
      <c r="E71" s="8">
        <v>2010</v>
      </c>
      <c r="F71" s="6" t="s">
        <v>92</v>
      </c>
      <c r="G71" s="62" t="s">
        <v>5</v>
      </c>
      <c r="H71" s="1" t="s">
        <v>17</v>
      </c>
      <c r="I71" s="36" t="s">
        <v>62</v>
      </c>
      <c r="J71" s="5"/>
    </row>
    <row r="72" spans="1:10" ht="26.25" customHeight="1">
      <c r="A72" s="1" t="s">
        <v>125</v>
      </c>
      <c r="B72" s="1" t="s">
        <v>355</v>
      </c>
      <c r="C72" s="35" t="str">
        <f>HYPERLINK("https://www.library.pref.chiba.lg.jp/licsxp-iopac/WOpacMsgNewListToTifTilDetailAction.do?tilcod=1000000844385","ふるさと千葉県の民話")</f>
        <v>ふるさと千葉県の民話</v>
      </c>
      <c r="D72" s="7" t="s">
        <v>35</v>
      </c>
      <c r="E72" s="8">
        <v>1980</v>
      </c>
      <c r="F72" s="6" t="s">
        <v>36</v>
      </c>
      <c r="G72" s="62" t="s">
        <v>37</v>
      </c>
      <c r="H72" s="1" t="s">
        <v>7</v>
      </c>
      <c r="I72" s="36"/>
      <c r="J72" s="5"/>
    </row>
    <row r="73" spans="1:10" ht="26.25" customHeight="1">
      <c r="A73" s="26" t="s">
        <v>220</v>
      </c>
      <c r="B73" s="26" t="s">
        <v>356</v>
      </c>
      <c r="C73" s="35" t="str">
        <f>HYPERLINK("https://www.library.pref.chiba.lg.jp/licsxp-iopac/WOpacMsgNewListToTifTilDetailAction.do?tilcod=1000000731360","房総の伝説")</f>
        <v>房総の伝説</v>
      </c>
      <c r="D73" s="26" t="s">
        <v>168</v>
      </c>
      <c r="E73" s="38">
        <v>1976</v>
      </c>
      <c r="F73" s="38" t="s">
        <v>169</v>
      </c>
      <c r="G73" s="26" t="s">
        <v>170</v>
      </c>
      <c r="H73" s="26" t="s">
        <v>171</v>
      </c>
      <c r="I73" s="44" t="s">
        <v>221</v>
      </c>
      <c r="J73" s="38"/>
    </row>
    <row r="74" spans="1:10" ht="26.25" customHeight="1">
      <c r="A74" s="26" t="s">
        <v>222</v>
      </c>
      <c r="B74" s="26" t="s">
        <v>357</v>
      </c>
      <c r="C74" s="45" t="str">
        <f>HYPERLINK("https://www.library.pref.chiba.lg.jp/licsxp-iopac/WOpacMsgNewListToTifTilDetailAction.do?tilcod=1000000759900","房総の不思議な話、珍しい話")</f>
        <v>房総の不思議な話、珍しい話</v>
      </c>
      <c r="D74" s="26" t="s">
        <v>195</v>
      </c>
      <c r="E74" s="38">
        <v>1983</v>
      </c>
      <c r="F74" s="46" t="s">
        <v>196</v>
      </c>
      <c r="G74" s="41" t="s">
        <v>197</v>
      </c>
      <c r="H74" s="26" t="s">
        <v>214</v>
      </c>
      <c r="I74" s="39" t="s">
        <v>223</v>
      </c>
      <c r="J74" s="38"/>
    </row>
    <row r="75" spans="1:10" ht="26.25" customHeight="1">
      <c r="A75" s="1" t="s">
        <v>128</v>
      </c>
      <c r="B75" s="1" t="s">
        <v>306</v>
      </c>
      <c r="C75" s="45" t="str">
        <f>HYPERLINK("https://www.library.pref.chiba.lg.jp/licsxp-iopac/WOpacMsgNewListToTifTilDetailAction.do?tilcod=1000000454818","千葉のむかし話　改訂版")</f>
        <v>千葉のむかし話　改訂版</v>
      </c>
      <c r="D75" s="7" t="s">
        <v>20</v>
      </c>
      <c r="E75" s="8">
        <v>1986</v>
      </c>
      <c r="F75" s="6" t="s">
        <v>27</v>
      </c>
      <c r="G75" s="62" t="s">
        <v>8</v>
      </c>
      <c r="H75" s="1" t="s">
        <v>21</v>
      </c>
      <c r="I75" s="36" t="s">
        <v>22</v>
      </c>
      <c r="J75" s="5"/>
    </row>
    <row r="76" spans="1:10" ht="26.25" customHeight="1">
      <c r="A76" s="1" t="s">
        <v>154</v>
      </c>
      <c r="B76" s="1" t="s">
        <v>358</v>
      </c>
      <c r="C76" s="45" t="str">
        <f>HYPERLINK("https://www.library.pref.chiba.lg.jp/licsxp-iopac/WOpacMsgNewListToTifTilDetailAction.do?tilcod=1000002170079","鴨川のむかし話")</f>
        <v>鴨川のむかし話</v>
      </c>
      <c r="D76" s="7" t="s">
        <v>349</v>
      </c>
      <c r="E76" s="8">
        <v>2010</v>
      </c>
      <c r="F76" s="6" t="s">
        <v>92</v>
      </c>
      <c r="G76" s="62" t="s">
        <v>5</v>
      </c>
      <c r="H76" s="1" t="s">
        <v>16</v>
      </c>
      <c r="I76" s="36"/>
      <c r="J76" s="5"/>
    </row>
    <row r="77" spans="1:10" ht="26.25" customHeight="1">
      <c r="A77" s="1" t="s">
        <v>129</v>
      </c>
      <c r="B77" s="1" t="s">
        <v>359</v>
      </c>
      <c r="C77" s="45" t="str">
        <f>HYPERLINK("https://www.library.pref.chiba.lg.jp/licsxp-iopac/WOpacMsgNewListToTifTilDetailAction.do?tilcod=1000002170079","鴨川のむかし話")</f>
        <v>鴨川のむかし話</v>
      </c>
      <c r="D77" s="7" t="s">
        <v>349</v>
      </c>
      <c r="E77" s="8">
        <v>2010</v>
      </c>
      <c r="F77" s="6" t="s">
        <v>92</v>
      </c>
      <c r="G77" s="62" t="s">
        <v>5</v>
      </c>
      <c r="H77" s="1" t="s">
        <v>17</v>
      </c>
      <c r="I77" s="36" t="s">
        <v>63</v>
      </c>
      <c r="J77" s="5"/>
    </row>
    <row r="78" spans="1:10" ht="26.25" customHeight="1">
      <c r="A78" s="26" t="s">
        <v>224</v>
      </c>
      <c r="B78" s="26" t="s">
        <v>360</v>
      </c>
      <c r="C78" s="35" t="str">
        <f>HYPERLINK("https://www.library.pref.chiba.lg.jp/licsxp-iopac/WOpacMsgNewListToTifTilDetailAction.do?tilcod=1000000731360","房総の伝説")</f>
        <v>房総の伝説</v>
      </c>
      <c r="D78" s="26" t="s">
        <v>168</v>
      </c>
      <c r="E78" s="38">
        <v>1976</v>
      </c>
      <c r="F78" s="38" t="s">
        <v>169</v>
      </c>
      <c r="G78" s="26" t="s">
        <v>170</v>
      </c>
      <c r="H78" s="26" t="s">
        <v>171</v>
      </c>
      <c r="I78" s="44" t="s">
        <v>225</v>
      </c>
      <c r="J78" s="51"/>
    </row>
    <row r="79" spans="1:10" ht="26.25" customHeight="1">
      <c r="A79" s="1" t="s">
        <v>155</v>
      </c>
      <c r="B79" s="1" t="s">
        <v>361</v>
      </c>
      <c r="C79" s="45" t="str">
        <f>HYPERLINK("https://www.library.pref.chiba.lg.jp/licsxp-iopac/WOpacMsgNewListToTifTilDetailAction.do?tilcod=1000002170079","鴨川のむかし話")</f>
        <v>鴨川のむかし話</v>
      </c>
      <c r="D79" s="7" t="s">
        <v>291</v>
      </c>
      <c r="E79" s="8">
        <v>2010</v>
      </c>
      <c r="F79" s="6" t="s">
        <v>92</v>
      </c>
      <c r="G79" s="62" t="s">
        <v>5</v>
      </c>
      <c r="H79" s="1" t="s">
        <v>18</v>
      </c>
      <c r="I79" s="36"/>
      <c r="J79" s="5"/>
    </row>
    <row r="80" spans="1:10" ht="26.25" customHeight="1">
      <c r="A80" s="41" t="s">
        <v>226</v>
      </c>
      <c r="B80" s="41" t="s">
        <v>362</v>
      </c>
      <c r="C80" s="35" t="str">
        <f>HYPERLINK("https://www.library.pref.chiba.lg.jp/licsxp-iopac/WOpacMsgNewListToTifTilDetailAction.do?tilcod=1000000731360","房総の伝説")</f>
        <v>房総の伝説</v>
      </c>
      <c r="D80" s="26" t="s">
        <v>168</v>
      </c>
      <c r="E80" s="38">
        <v>1976</v>
      </c>
      <c r="F80" s="38" t="s">
        <v>169</v>
      </c>
      <c r="G80" s="26" t="s">
        <v>170</v>
      </c>
      <c r="H80" s="26" t="s">
        <v>171</v>
      </c>
      <c r="I80" s="39" t="s">
        <v>227</v>
      </c>
      <c r="J80" s="40"/>
    </row>
    <row r="81" spans="1:10" ht="26.25" customHeight="1">
      <c r="A81" s="41" t="s">
        <v>228</v>
      </c>
      <c r="B81" s="39" t="s">
        <v>363</v>
      </c>
      <c r="C81" s="48" t="str">
        <f>HYPERLINK("https://www.library.pref.chiba.lg.jp/licsxp-iopac/WOpacMsgNewListToTifTilDetailAction.do?tilcod=1000000761885","房総の秘められた話、奇々怪々な話")</f>
        <v>房総の秘められた話、奇々怪々な話</v>
      </c>
      <c r="D81" s="41" t="s">
        <v>195</v>
      </c>
      <c r="E81" s="38">
        <v>1983</v>
      </c>
      <c r="F81" s="43" t="s">
        <v>213</v>
      </c>
      <c r="G81" s="39" t="s">
        <v>205</v>
      </c>
      <c r="H81" s="37" t="s">
        <v>229</v>
      </c>
      <c r="I81" s="52" t="s">
        <v>230</v>
      </c>
      <c r="J81" s="49"/>
    </row>
    <row r="82" spans="1:10" ht="26.25" customHeight="1">
      <c r="A82" s="1" t="s">
        <v>130</v>
      </c>
      <c r="B82" s="1" t="s">
        <v>364</v>
      </c>
      <c r="C82" s="45" t="str">
        <f>HYPERLINK("https://www.library.pref.chiba.lg.jp/licsxp-iopac/WOpacMsgNewListToTifTilDetailAction.do?tilcod=1000002170079","鴨川のむかし話")</f>
        <v>鴨川のむかし話</v>
      </c>
      <c r="D82" s="7" t="s">
        <v>11</v>
      </c>
      <c r="E82" s="8">
        <v>2010</v>
      </c>
      <c r="F82" s="6" t="s">
        <v>92</v>
      </c>
      <c r="G82" s="62" t="s">
        <v>5</v>
      </c>
      <c r="H82" s="1" t="s">
        <v>17</v>
      </c>
      <c r="I82" s="36"/>
      <c r="J82" s="5"/>
    </row>
    <row r="83" spans="1:10" ht="26.25" customHeight="1">
      <c r="A83" s="1" t="s">
        <v>131</v>
      </c>
      <c r="B83" s="1" t="s">
        <v>364</v>
      </c>
      <c r="C83" s="35" t="str">
        <f>HYPERLINK("https://www.library.pref.chiba.lg.jp/licsxp-iopac/WOpacMsgNewListToTifTilDetailAction.do?tilcod=1000000614584","安房の昔ばなし")</f>
        <v>安房の昔ばなし</v>
      </c>
      <c r="D83" s="7" t="s">
        <v>365</v>
      </c>
      <c r="E83" s="8">
        <v>1986</v>
      </c>
      <c r="F83" s="6" t="s">
        <v>93</v>
      </c>
      <c r="G83" s="62" t="s">
        <v>5</v>
      </c>
      <c r="H83" s="1" t="s">
        <v>7</v>
      </c>
      <c r="I83" s="36"/>
      <c r="J83" s="5"/>
    </row>
    <row r="84" spans="1:10" ht="26.25" customHeight="1">
      <c r="A84" s="26" t="s">
        <v>231</v>
      </c>
      <c r="B84" s="26" t="s">
        <v>366</v>
      </c>
      <c r="C84" s="35" t="str">
        <f>HYPERLINK("https://www.library.pref.chiba.lg.jp/licsxp-iopac/WOpacMsgNewListToTifTilDetailAction.do?tilcod=1000000731360","房総の伝説")</f>
        <v>房総の伝説</v>
      </c>
      <c r="D84" s="26" t="s">
        <v>168</v>
      </c>
      <c r="E84" s="38">
        <v>1976</v>
      </c>
      <c r="F84" s="38" t="s">
        <v>169</v>
      </c>
      <c r="G84" s="26" t="s">
        <v>170</v>
      </c>
      <c r="H84" s="26" t="s">
        <v>171</v>
      </c>
      <c r="I84" s="36" t="s">
        <v>232</v>
      </c>
      <c r="J84" s="5"/>
    </row>
    <row r="85" spans="1:10" ht="26.25" customHeight="1">
      <c r="A85" s="1" t="s">
        <v>132</v>
      </c>
      <c r="B85" s="1" t="s">
        <v>367</v>
      </c>
      <c r="C85" s="45" t="str">
        <f>HYPERLINK("https://www.library.pref.chiba.lg.jp/licsxp-iopac/WOpacMsgNewListToTifTilDetailAction.do?tilcod=1000002170079","鴨川のむかし話")</f>
        <v>鴨川のむかし話</v>
      </c>
      <c r="D85" s="7" t="s">
        <v>11</v>
      </c>
      <c r="E85" s="8">
        <v>2010</v>
      </c>
      <c r="F85" s="6" t="s">
        <v>92</v>
      </c>
      <c r="G85" s="62" t="s">
        <v>5</v>
      </c>
      <c r="H85" s="1" t="s">
        <v>17</v>
      </c>
      <c r="I85" s="36" t="s">
        <v>61</v>
      </c>
      <c r="J85" s="5"/>
    </row>
    <row r="86" spans="1:10" ht="26.25" customHeight="1">
      <c r="A86" s="41" t="s">
        <v>233</v>
      </c>
      <c r="B86" s="41" t="s">
        <v>368</v>
      </c>
      <c r="C86" s="35" t="str">
        <f>HYPERLINK("https://www.library.pref.chiba.lg.jp/licsxp-iopac/WOpacMsgNewListToTifTilDetailAction.do?tilcod=1000000731360","房総の伝説")</f>
        <v>房総の伝説</v>
      </c>
      <c r="D86" s="26" t="s">
        <v>168</v>
      </c>
      <c r="E86" s="38">
        <v>1976</v>
      </c>
      <c r="F86" s="38" t="s">
        <v>169</v>
      </c>
      <c r="G86" s="26" t="s">
        <v>170</v>
      </c>
      <c r="H86" s="26" t="s">
        <v>171</v>
      </c>
      <c r="I86" s="39" t="s">
        <v>234</v>
      </c>
      <c r="J86" s="40"/>
    </row>
    <row r="87" spans="1:10" ht="26.25" customHeight="1">
      <c r="A87" s="1" t="s">
        <v>156</v>
      </c>
      <c r="B87" s="1" t="s">
        <v>369</v>
      </c>
      <c r="C87" s="45" t="str">
        <f>HYPERLINK("https://www.library.pref.chiba.lg.jp/licsxp-iopac/WOpacMsgNewListToTifTilDetailAction.do?tilcod=1000002170079","鴨川のむかし話")</f>
        <v>鴨川のむかし話</v>
      </c>
      <c r="D87" s="7" t="s">
        <v>291</v>
      </c>
      <c r="E87" s="8">
        <v>2010</v>
      </c>
      <c r="F87" s="6" t="s">
        <v>92</v>
      </c>
      <c r="G87" s="62" t="s">
        <v>5</v>
      </c>
      <c r="H87" s="1" t="s">
        <v>16</v>
      </c>
      <c r="I87" s="36" t="s">
        <v>59</v>
      </c>
      <c r="J87" s="5"/>
    </row>
    <row r="88" spans="1:10" ht="21">
      <c r="A88" s="1" t="s">
        <v>134</v>
      </c>
      <c r="B88" s="1" t="s">
        <v>370</v>
      </c>
      <c r="C88" s="45" t="str">
        <f>HYPERLINK("https://www.library.pref.chiba.lg.jp/licsxp-iopac/WOpacMsgNewListToTifTilDetailAction.do?tilcod=1000000905526","千葉のふるさとむかし話")</f>
        <v>千葉のふるさとむかし話</v>
      </c>
      <c r="D88" s="7" t="s">
        <v>311</v>
      </c>
      <c r="E88" s="8">
        <v>1992</v>
      </c>
      <c r="F88" s="6" t="s">
        <v>89</v>
      </c>
      <c r="G88" s="62" t="s">
        <v>5</v>
      </c>
      <c r="H88" s="1" t="s">
        <v>7</v>
      </c>
      <c r="I88" s="36"/>
      <c r="J88" s="5"/>
    </row>
    <row r="89" spans="1:10" ht="21">
      <c r="A89" s="1" t="s">
        <v>157</v>
      </c>
      <c r="B89" s="1" t="s">
        <v>371</v>
      </c>
      <c r="C89" s="45" t="str">
        <f>HYPERLINK("https://www.library.pref.chiba.lg.jp/licsxp-iopac/WOpacMsgNewListToTifTilDetailAction.do?tilcod=1000002170079","鴨川のむかし話")</f>
        <v>鴨川のむかし話</v>
      </c>
      <c r="D89" s="7" t="s">
        <v>349</v>
      </c>
      <c r="E89" s="8">
        <v>2010</v>
      </c>
      <c r="F89" s="6" t="s">
        <v>92</v>
      </c>
      <c r="G89" s="62" t="s">
        <v>5</v>
      </c>
      <c r="H89" s="1" t="s">
        <v>17</v>
      </c>
      <c r="I89" s="36" t="s">
        <v>61</v>
      </c>
      <c r="J89" s="5"/>
    </row>
    <row r="90" spans="1:10" ht="21">
      <c r="A90" s="1" t="s">
        <v>135</v>
      </c>
      <c r="B90" s="1" t="s">
        <v>372</v>
      </c>
      <c r="C90" s="45" t="str">
        <f>HYPERLINK("https://www.library.pref.chiba.lg.jp/licsxp-iopac/WOpacMsgNewListToTifTilDetailAction.do?tilcod=1000002170079","鴨川のむかし話")</f>
        <v>鴨川のむかし話</v>
      </c>
      <c r="D90" s="7" t="s">
        <v>11</v>
      </c>
      <c r="E90" s="8">
        <v>2010</v>
      </c>
      <c r="F90" s="6" t="s">
        <v>92</v>
      </c>
      <c r="G90" s="62" t="s">
        <v>5</v>
      </c>
      <c r="H90" s="1" t="s">
        <v>18</v>
      </c>
      <c r="I90" s="36" t="s">
        <v>65</v>
      </c>
      <c r="J90" s="5"/>
    </row>
    <row r="91" spans="1:10" ht="21">
      <c r="A91" s="1" t="s">
        <v>136</v>
      </c>
      <c r="B91" s="1" t="s">
        <v>373</v>
      </c>
      <c r="C91" s="45" t="str">
        <f>HYPERLINK("https://www.library.pref.chiba.lg.jp/licsxp-iopac/WOpacMsgNewListToTifTilDetailAction.do?tilcod=1000002170079","鴨川のむかし話")</f>
        <v>鴨川のむかし話</v>
      </c>
      <c r="D91" s="7" t="s">
        <v>374</v>
      </c>
      <c r="E91" s="8">
        <v>2010</v>
      </c>
      <c r="F91" s="6" t="s">
        <v>92</v>
      </c>
      <c r="G91" s="62" t="s">
        <v>5</v>
      </c>
      <c r="H91" s="1" t="s">
        <v>17</v>
      </c>
      <c r="I91" s="36"/>
      <c r="J91" s="5"/>
    </row>
    <row r="92" spans="1:10" ht="21">
      <c r="A92" s="1" t="s">
        <v>158</v>
      </c>
      <c r="B92" s="1" t="s">
        <v>375</v>
      </c>
      <c r="C92" s="45" t="str">
        <f>HYPERLINK("https://www.library.pref.chiba.lg.jp/licsxp-iopac/WOpacMsgNewListToTifTilDetailAction.do?tilcod=1000002170079","鴨川のむかし話")</f>
        <v>鴨川のむかし話</v>
      </c>
      <c r="D92" s="7" t="s">
        <v>374</v>
      </c>
      <c r="E92" s="8">
        <v>2010</v>
      </c>
      <c r="F92" s="6" t="s">
        <v>92</v>
      </c>
      <c r="G92" s="62" t="s">
        <v>5</v>
      </c>
      <c r="H92" s="1" t="s">
        <v>16</v>
      </c>
      <c r="I92" s="36"/>
      <c r="J92" s="5"/>
    </row>
    <row r="93" spans="1:10" ht="21">
      <c r="A93" s="1" t="s">
        <v>137</v>
      </c>
      <c r="B93" s="1" t="s">
        <v>376</v>
      </c>
      <c r="C93" s="45" t="str">
        <f>HYPERLINK("https://www.library.pref.chiba.lg.jp/licsxp-iopac/WOpacMsgNewListToTifTilDetailAction.do?tilcod=1000002170079","鴨川のむかし話")</f>
        <v>鴨川のむかし話</v>
      </c>
      <c r="D93" s="7" t="s">
        <v>11</v>
      </c>
      <c r="E93" s="8">
        <v>2010</v>
      </c>
      <c r="F93" s="6" t="s">
        <v>92</v>
      </c>
      <c r="G93" s="62" t="s">
        <v>5</v>
      </c>
      <c r="H93" s="1" t="s">
        <v>18</v>
      </c>
      <c r="I93" s="36" t="s">
        <v>67</v>
      </c>
      <c r="J93" s="5"/>
    </row>
    <row r="94" spans="1:10" ht="27">
      <c r="A94" s="41" t="s">
        <v>235</v>
      </c>
      <c r="B94" s="64" t="s">
        <v>377</v>
      </c>
      <c r="C94" s="48" t="str">
        <f>HYPERLINK("https://www.library.pref.chiba.lg.jp/licsxp-iopac/WOpacMsgNewListToTifTilDetailAction.do?tilcod=1000000761885","房総の秘められた話、奇々怪々な話")</f>
        <v>房総の秘められた話、奇々怪々な話</v>
      </c>
      <c r="D94" s="41" t="s">
        <v>195</v>
      </c>
      <c r="E94" s="38">
        <v>1983</v>
      </c>
      <c r="F94" s="43" t="s">
        <v>213</v>
      </c>
      <c r="G94" s="39" t="s">
        <v>205</v>
      </c>
      <c r="H94" s="41" t="s">
        <v>236</v>
      </c>
      <c r="I94" s="41" t="s">
        <v>237</v>
      </c>
      <c r="J94" s="49"/>
    </row>
    <row r="95" spans="1:10" ht="13.5">
      <c r="A95" s="41" t="s">
        <v>238</v>
      </c>
      <c r="B95" s="41" t="s">
        <v>378</v>
      </c>
      <c r="C95" s="35" t="str">
        <f>HYPERLINK("https://www.library.pref.chiba.lg.jp/licsxp-iopac/WOpacMsgNewListToTifTilDetailAction.do?tilcod=1000000853587","西かずさ昔むかし")</f>
        <v>西かずさ昔むかし</v>
      </c>
      <c r="D95" s="41" t="s">
        <v>239</v>
      </c>
      <c r="E95" s="42">
        <v>1984</v>
      </c>
      <c r="F95" s="40" t="s">
        <v>240</v>
      </c>
      <c r="G95" s="54" t="s">
        <v>241</v>
      </c>
      <c r="H95" s="41" t="s">
        <v>242</v>
      </c>
      <c r="I95" s="53" t="s">
        <v>243</v>
      </c>
      <c r="J95" s="42"/>
    </row>
    <row r="96" spans="1:10" ht="21">
      <c r="A96" s="1" t="s">
        <v>159</v>
      </c>
      <c r="B96" s="1" t="s">
        <v>379</v>
      </c>
      <c r="C96" s="45" t="str">
        <f>HYPERLINK("https://www.library.pref.chiba.lg.jp/licsxp-iopac/WOpacMsgNewListToTifTilDetailAction.do?tilcod=1000002170079","鴨川のむかし話")</f>
        <v>鴨川のむかし話</v>
      </c>
      <c r="D96" s="7" t="s">
        <v>380</v>
      </c>
      <c r="E96" s="8">
        <v>2010</v>
      </c>
      <c r="F96" s="6" t="s">
        <v>92</v>
      </c>
      <c r="G96" s="62" t="s">
        <v>5</v>
      </c>
      <c r="H96" s="1" t="s">
        <v>18</v>
      </c>
      <c r="I96" s="36"/>
      <c r="J96" s="5"/>
    </row>
    <row r="97" spans="1:10" ht="21">
      <c r="A97" s="1" t="s">
        <v>138</v>
      </c>
      <c r="B97" s="1" t="s">
        <v>381</v>
      </c>
      <c r="C97" s="45" t="str">
        <f>HYPERLINK("https://www.library.pref.chiba.lg.jp/licsxp-iopac/WOpacMsgNewListToTifTilDetailAction.do?tilcod=1000000935337","千葉県ふるさとのむかし話")</f>
        <v>千葉県ふるさとのむかし話</v>
      </c>
      <c r="D97" s="7" t="s">
        <v>47</v>
      </c>
      <c r="E97" s="6">
        <v>1995</v>
      </c>
      <c r="F97" s="6" t="s">
        <v>86</v>
      </c>
      <c r="G97" s="62" t="s">
        <v>5</v>
      </c>
      <c r="H97" s="1" t="s">
        <v>7</v>
      </c>
      <c r="I97" s="36" t="s">
        <v>48</v>
      </c>
      <c r="J97" s="5"/>
    </row>
    <row r="98" spans="1:10" ht="13.5">
      <c r="A98" s="41" t="s">
        <v>244</v>
      </c>
      <c r="B98" s="41" t="s">
        <v>382</v>
      </c>
      <c r="C98" s="35" t="str">
        <f>HYPERLINK("https://www.library.pref.chiba.lg.jp/licsxp-iopac/WOpacMsgNewListToTifTilDetailAction.do?tilcod=1000000901667","浦安の世間話")</f>
        <v>浦安の世間話</v>
      </c>
      <c r="D98" s="54" t="s">
        <v>245</v>
      </c>
      <c r="E98" s="55">
        <v>1992</v>
      </c>
      <c r="F98" s="56" t="s">
        <v>246</v>
      </c>
      <c r="G98" s="54" t="s">
        <v>247</v>
      </c>
      <c r="H98" s="54" t="s">
        <v>248</v>
      </c>
      <c r="I98" s="57" t="s">
        <v>249</v>
      </c>
      <c r="J98" s="49"/>
    </row>
    <row r="99" spans="1:10" ht="27">
      <c r="A99" s="26" t="s">
        <v>250</v>
      </c>
      <c r="B99" s="26" t="s">
        <v>383</v>
      </c>
      <c r="C99" s="35" t="str">
        <f>HYPERLINK("https://www.library.pref.chiba.lg.jp/licsxp-iopac/WOpacMsgNewListToTifTilDetailAction.do?tilcod=1000000853620","鎌ヶ谷の民話")</f>
        <v>鎌ヶ谷の民話</v>
      </c>
      <c r="D99" s="41" t="s">
        <v>251</v>
      </c>
      <c r="E99" s="38">
        <v>1986</v>
      </c>
      <c r="F99" s="43" t="s">
        <v>384</v>
      </c>
      <c r="G99" s="41" t="s">
        <v>179</v>
      </c>
      <c r="H99" s="41" t="s">
        <v>252</v>
      </c>
      <c r="I99" s="39" t="s">
        <v>253</v>
      </c>
      <c r="J99" s="38"/>
    </row>
    <row r="100" spans="1:10" ht="27">
      <c r="A100" s="41" t="s">
        <v>254</v>
      </c>
      <c r="B100" s="39" t="s">
        <v>385</v>
      </c>
      <c r="C100" s="48" t="str">
        <f>HYPERLINK("https://www.library.pref.chiba.lg.jp/licsxp-iopac/WOpacMsgNewListToTifTilDetailAction.do?tilcod=1000000761885","房総の秘められた話、奇々怪々な話")</f>
        <v>房総の秘められた話、奇々怪々な話</v>
      </c>
      <c r="D100" s="41" t="s">
        <v>195</v>
      </c>
      <c r="E100" s="38">
        <v>1983</v>
      </c>
      <c r="F100" s="43" t="s">
        <v>213</v>
      </c>
      <c r="G100" s="39" t="s">
        <v>205</v>
      </c>
      <c r="H100" s="41" t="s">
        <v>255</v>
      </c>
      <c r="I100" s="41" t="s">
        <v>256</v>
      </c>
      <c r="J100" s="49"/>
    </row>
    <row r="101" spans="1:10" ht="21">
      <c r="A101" s="1" t="s">
        <v>139</v>
      </c>
      <c r="B101" s="1" t="s">
        <v>386</v>
      </c>
      <c r="C101" s="45" t="str">
        <f>HYPERLINK("https://www.library.pref.chiba.lg.jp/licsxp-iopac/WOpacMsgNewListToTifTilDetailAction.do?tilcod=1000002170079","鴨川のむかし話")</f>
        <v>鴨川のむかし話</v>
      </c>
      <c r="D101" s="7" t="s">
        <v>387</v>
      </c>
      <c r="E101" s="8">
        <v>2010</v>
      </c>
      <c r="F101" s="6" t="s">
        <v>92</v>
      </c>
      <c r="G101" s="62" t="s">
        <v>5</v>
      </c>
      <c r="H101" s="1" t="s">
        <v>16</v>
      </c>
      <c r="I101" s="36"/>
      <c r="J101" s="5"/>
    </row>
    <row r="102" spans="1:10" ht="27">
      <c r="A102" s="1" t="s">
        <v>96</v>
      </c>
      <c r="B102" s="1" t="s">
        <v>388</v>
      </c>
      <c r="C102" s="35" t="str">
        <f>HYPERLINK("https://www.library.pref.chiba.lg.jp/licsxp-iopac/WOpacMsgNewListToTifTilDetailAction.do?tilcod=1000000844385","ふるさと千葉県の民話")</f>
        <v>ふるさと千葉県の民話</v>
      </c>
      <c r="D102" s="7" t="s">
        <v>35</v>
      </c>
      <c r="E102" s="8">
        <v>1980</v>
      </c>
      <c r="F102" s="6" t="s">
        <v>36</v>
      </c>
      <c r="G102" s="62" t="s">
        <v>37</v>
      </c>
      <c r="H102" s="1" t="s">
        <v>39</v>
      </c>
      <c r="I102" s="47" t="s">
        <v>74</v>
      </c>
      <c r="J102" s="5"/>
    </row>
    <row r="103" spans="1:10" ht="13.5">
      <c r="A103" s="1" t="s">
        <v>257</v>
      </c>
      <c r="B103" s="1" t="s">
        <v>389</v>
      </c>
      <c r="C103" s="35" t="str">
        <f>HYPERLINK("https://www.library.pref.chiba.lg.jp/licsxp-iopac/WOpacMsgNewListToTifTilDetailAction.do?tilcod=1000000731360","房総の伝説")</f>
        <v>房総の伝説</v>
      </c>
      <c r="D103" s="1" t="s">
        <v>168</v>
      </c>
      <c r="E103" s="5">
        <v>1976</v>
      </c>
      <c r="F103" s="5" t="s">
        <v>169</v>
      </c>
      <c r="G103" s="1" t="s">
        <v>170</v>
      </c>
      <c r="H103" s="1" t="s">
        <v>171</v>
      </c>
      <c r="I103" s="36" t="s">
        <v>258</v>
      </c>
      <c r="J103" s="5"/>
    </row>
    <row r="104" spans="1:10" ht="13.5">
      <c r="A104" s="26" t="s">
        <v>259</v>
      </c>
      <c r="B104" s="26" t="s">
        <v>390</v>
      </c>
      <c r="C104" s="35" t="str">
        <f>HYPERLINK("https://www.library.pref.chiba.lg.jp/licsxp-iopac/WOpacMsgNewListToTifTilDetailAction.do?tilcod=1000000731360","房総の伝説")</f>
        <v>房総の伝説</v>
      </c>
      <c r="D104" s="26" t="s">
        <v>168</v>
      </c>
      <c r="E104" s="38">
        <v>1976</v>
      </c>
      <c r="F104" s="38" t="s">
        <v>169</v>
      </c>
      <c r="G104" s="26" t="s">
        <v>170</v>
      </c>
      <c r="H104" s="26" t="s">
        <v>171</v>
      </c>
      <c r="I104" s="44" t="s">
        <v>260</v>
      </c>
      <c r="J104" s="38"/>
    </row>
    <row r="105" spans="1:10" ht="21">
      <c r="A105" s="1" t="s">
        <v>141</v>
      </c>
      <c r="B105" s="1" t="s">
        <v>312</v>
      </c>
      <c r="C105" s="45" t="str">
        <f>HYPERLINK("https://www.library.pref.chiba.lg.jp/licsxp-iopac/WOpacMsgNewListToTifTilDetailAction.do?tilcod=1000000454818","千葉のむかし話　改訂版")</f>
        <v>千葉のむかし話　改訂版</v>
      </c>
      <c r="D105" s="7" t="s">
        <v>20</v>
      </c>
      <c r="E105" s="8">
        <v>1986</v>
      </c>
      <c r="F105" s="6" t="s">
        <v>27</v>
      </c>
      <c r="G105" s="62" t="s">
        <v>8</v>
      </c>
      <c r="H105" s="1" t="s">
        <v>9</v>
      </c>
      <c r="I105" s="36" t="s">
        <v>23</v>
      </c>
      <c r="J105" s="5"/>
    </row>
    <row r="106" spans="1:10" ht="21">
      <c r="A106" s="1" t="s">
        <v>160</v>
      </c>
      <c r="B106" s="1" t="s">
        <v>391</v>
      </c>
      <c r="C106" s="45" t="str">
        <f>HYPERLINK("https://www.library.pref.chiba.lg.jp/licsxp-iopac/WOpacMsgNewListToTifTilDetailAction.do?tilcod=1000002170079","鴨川のむかし話")</f>
        <v>鴨川のむかし話</v>
      </c>
      <c r="D106" s="7" t="s">
        <v>11</v>
      </c>
      <c r="E106" s="8">
        <v>2010</v>
      </c>
      <c r="F106" s="6" t="s">
        <v>92</v>
      </c>
      <c r="G106" s="62" t="s">
        <v>5</v>
      </c>
      <c r="H106" s="1" t="s">
        <v>16</v>
      </c>
      <c r="I106" s="36" t="s">
        <v>58</v>
      </c>
      <c r="J106" s="5"/>
    </row>
    <row r="107" spans="1:10" ht="21">
      <c r="A107" s="1" t="s">
        <v>143</v>
      </c>
      <c r="B107" s="1" t="s">
        <v>392</v>
      </c>
      <c r="C107" s="45" t="str">
        <f>HYPERLINK("https://www.library.pref.chiba.lg.jp/licsxp-iopac/WOpacMsgNewListToTifTilDetailAction.do?tilcod=1000000855686","千葉の伝説")</f>
        <v>千葉の伝説</v>
      </c>
      <c r="D107" s="7" t="s">
        <v>26</v>
      </c>
      <c r="E107" s="8">
        <v>1981</v>
      </c>
      <c r="F107" s="6" t="s">
        <v>27</v>
      </c>
      <c r="G107" s="62" t="s">
        <v>5</v>
      </c>
      <c r="H107" s="1" t="s">
        <v>7</v>
      </c>
      <c r="I107" s="36" t="s">
        <v>32</v>
      </c>
      <c r="J107" s="5"/>
    </row>
    <row r="108" spans="1:10" ht="21">
      <c r="A108" s="1" t="s">
        <v>144</v>
      </c>
      <c r="B108" s="1" t="s">
        <v>393</v>
      </c>
      <c r="C108" s="45" t="str">
        <f>HYPERLINK("https://www.library.pref.chiba.lg.jp/licsxp-iopac/WOpacMsgNewListToTifTilDetailAction.do?tilcod=1000002170079","鴨川のむかし話")</f>
        <v>鴨川のむかし話</v>
      </c>
      <c r="D108" s="7" t="s">
        <v>349</v>
      </c>
      <c r="E108" s="8">
        <v>2010</v>
      </c>
      <c r="F108" s="6" t="s">
        <v>92</v>
      </c>
      <c r="G108" s="62" t="s">
        <v>5</v>
      </c>
      <c r="H108" s="1" t="s">
        <v>16</v>
      </c>
      <c r="I108" s="36" t="s">
        <v>59</v>
      </c>
      <c r="J108" s="5"/>
    </row>
    <row r="109" spans="1:10" ht="13.5">
      <c r="A109" s="26" t="s">
        <v>261</v>
      </c>
      <c r="B109" s="26" t="s">
        <v>394</v>
      </c>
      <c r="C109" s="35" t="str">
        <f>HYPERLINK("https://www.library.pref.chiba.lg.jp/licsxp-iopac/WOpacMsgNewListToTifTilDetailAction.do?tilcod=1000000731360","房総の伝説")</f>
        <v>房総の伝説</v>
      </c>
      <c r="D109" s="26" t="s">
        <v>168</v>
      </c>
      <c r="E109" s="38">
        <v>1976</v>
      </c>
      <c r="F109" s="38" t="s">
        <v>169</v>
      </c>
      <c r="G109" s="26" t="s">
        <v>170</v>
      </c>
      <c r="H109" s="26" t="s">
        <v>171</v>
      </c>
      <c r="I109" s="44" t="s">
        <v>262</v>
      </c>
      <c r="J109" s="38"/>
    </row>
    <row r="110" spans="1:10" ht="13.5">
      <c r="A110" s="26" t="s">
        <v>263</v>
      </c>
      <c r="B110" s="26" t="s">
        <v>395</v>
      </c>
      <c r="C110" s="35" t="str">
        <f>HYPERLINK("https://www.library.pref.chiba.lg.jp/licsxp-iopac/WOpacMsgNewListToTifTilDetailAction.do?tilcod=1000000731360","房総の伝説")</f>
        <v>房総の伝説</v>
      </c>
      <c r="D110" s="26" t="s">
        <v>168</v>
      </c>
      <c r="E110" s="38">
        <v>1976</v>
      </c>
      <c r="F110" s="38" t="s">
        <v>169</v>
      </c>
      <c r="G110" s="26" t="s">
        <v>170</v>
      </c>
      <c r="H110" s="26" t="s">
        <v>171</v>
      </c>
      <c r="I110" s="36" t="s">
        <v>264</v>
      </c>
      <c r="J110" s="38"/>
    </row>
    <row r="111" spans="1:10" ht="27">
      <c r="A111" s="41" t="s">
        <v>265</v>
      </c>
      <c r="B111" s="64" t="s">
        <v>396</v>
      </c>
      <c r="C111" s="48" t="str">
        <f>HYPERLINK("https://www.library.pref.chiba.lg.jp/licsxp-iopac/WOpacMsgNewListToTifTilDetailAction.do?tilcod=1000000761885","房総の秘められた話、奇々怪々な話")</f>
        <v>房総の秘められた話、奇々怪々な話</v>
      </c>
      <c r="D111" s="41" t="s">
        <v>195</v>
      </c>
      <c r="E111" s="38">
        <v>1983</v>
      </c>
      <c r="F111" s="43" t="s">
        <v>213</v>
      </c>
      <c r="G111" s="39" t="s">
        <v>205</v>
      </c>
      <c r="H111" s="41" t="s">
        <v>214</v>
      </c>
      <c r="I111" s="41" t="s">
        <v>266</v>
      </c>
      <c r="J111" s="49"/>
    </row>
    <row r="112" spans="1:10" ht="21">
      <c r="A112" s="1" t="s">
        <v>147</v>
      </c>
      <c r="B112" s="1" t="s">
        <v>397</v>
      </c>
      <c r="C112" s="45" t="str">
        <f>HYPERLINK("https://www.library.pref.chiba.lg.jp/licsxp-iopac/WOpacMsgNewListToTifTilDetailAction.do?tilcod=1000002170079","鴨川のむかし話")</f>
        <v>鴨川のむかし話</v>
      </c>
      <c r="D112" s="7" t="s">
        <v>346</v>
      </c>
      <c r="E112" s="8">
        <v>2010</v>
      </c>
      <c r="F112" s="6" t="s">
        <v>92</v>
      </c>
      <c r="G112" s="62" t="s">
        <v>5</v>
      </c>
      <c r="H112" s="1" t="s">
        <v>18</v>
      </c>
      <c r="I112" s="36" t="s">
        <v>67</v>
      </c>
      <c r="J112" s="5"/>
    </row>
    <row r="113" spans="1:10" ht="13.5">
      <c r="A113" s="41" t="s">
        <v>267</v>
      </c>
      <c r="B113" s="41" t="s">
        <v>398</v>
      </c>
      <c r="C113" s="35" t="str">
        <f>HYPERLINK("https://www.library.pref.chiba.lg.jp/licsxp-iopac/WOpacMsgNewListToTifTilDetailAction.do?tilcod=1000000731360","房総の伝説")</f>
        <v>房総の伝説</v>
      </c>
      <c r="D113" s="26" t="s">
        <v>168</v>
      </c>
      <c r="E113" s="38">
        <v>1976</v>
      </c>
      <c r="F113" s="38" t="s">
        <v>169</v>
      </c>
      <c r="G113" s="26" t="s">
        <v>170</v>
      </c>
      <c r="H113" s="26" t="s">
        <v>171</v>
      </c>
      <c r="I113" s="39" t="s">
        <v>268</v>
      </c>
      <c r="J113" s="40"/>
    </row>
    <row r="114" spans="1:10" ht="21">
      <c r="A114" s="1" t="s">
        <v>399</v>
      </c>
      <c r="B114" s="1" t="s">
        <v>400</v>
      </c>
      <c r="C114" s="45" t="str">
        <f>HYPERLINK("https://www.library.pref.chiba.lg.jp/licsxp-iopac/WOpacMsgNewListToTifTilDetailAction.do?tilcod=1000002170079","鴨川のむかし話")</f>
        <v>鴨川のむかし話</v>
      </c>
      <c r="D114" s="7" t="s">
        <v>291</v>
      </c>
      <c r="E114" s="8">
        <v>2010</v>
      </c>
      <c r="F114" s="6" t="s">
        <v>92</v>
      </c>
      <c r="G114" s="62" t="s">
        <v>5</v>
      </c>
      <c r="H114" s="1" t="s">
        <v>17</v>
      </c>
      <c r="I114" s="36"/>
      <c r="J114" s="5"/>
    </row>
    <row r="115" spans="1:10" ht="27">
      <c r="A115" s="26" t="s">
        <v>269</v>
      </c>
      <c r="B115" s="26" t="s">
        <v>401</v>
      </c>
      <c r="C115" s="45" t="str">
        <f>HYPERLINK("https://www.library.pref.chiba.lg.jp/licsxp-iopac/WOpacMsgNewListToTifTilDetailAction.do?tilcod=1000000759900","房総の不思議な話、珍しい話")</f>
        <v>房総の不思議な話、珍しい話</v>
      </c>
      <c r="D115" s="26" t="s">
        <v>195</v>
      </c>
      <c r="E115" s="38">
        <v>1983</v>
      </c>
      <c r="F115" s="46" t="s">
        <v>196</v>
      </c>
      <c r="G115" s="41" t="s">
        <v>197</v>
      </c>
      <c r="H115" s="26" t="s">
        <v>270</v>
      </c>
      <c r="I115" s="39" t="s">
        <v>271</v>
      </c>
      <c r="J115" s="38"/>
    </row>
    <row r="116" spans="1:10" ht="27">
      <c r="A116" s="41" t="s">
        <v>272</v>
      </c>
      <c r="B116" s="39" t="s">
        <v>402</v>
      </c>
      <c r="C116" s="48" t="str">
        <f>HYPERLINK("https://www.library.pref.chiba.lg.jp/licsxp-iopac/WOpacMsgNewListToTifTilDetailAction.do?tilcod=1000000761885","房総の秘められた話、奇々怪々な話")</f>
        <v>房総の秘められた話、奇々怪々な話</v>
      </c>
      <c r="D116" s="41" t="s">
        <v>403</v>
      </c>
      <c r="E116" s="38">
        <v>1983</v>
      </c>
      <c r="F116" s="43" t="s">
        <v>404</v>
      </c>
      <c r="G116" s="39" t="s">
        <v>205</v>
      </c>
      <c r="H116" s="41" t="s">
        <v>273</v>
      </c>
      <c r="I116" s="41" t="s">
        <v>274</v>
      </c>
      <c r="J116" s="49"/>
    </row>
    <row r="117" spans="1:10" ht="21">
      <c r="A117" s="1" t="s">
        <v>99</v>
      </c>
      <c r="B117" s="1" t="s">
        <v>405</v>
      </c>
      <c r="C117" s="35" t="str">
        <f>HYPERLINK("https://www.library.pref.chiba.lg.jp/licsxp-iopac/WOpacMsgNewListToTifTilDetailAction.do?tilcod=1000000844385","ふるさと千葉県の民話")</f>
        <v>ふるさと千葉県の民話</v>
      </c>
      <c r="D117" s="7" t="s">
        <v>35</v>
      </c>
      <c r="E117" s="8">
        <v>1980</v>
      </c>
      <c r="F117" s="6" t="s">
        <v>36</v>
      </c>
      <c r="G117" s="62" t="s">
        <v>37</v>
      </c>
      <c r="H117" s="1" t="s">
        <v>40</v>
      </c>
      <c r="I117" s="47" t="s">
        <v>75</v>
      </c>
      <c r="J117" s="5"/>
    </row>
    <row r="118" spans="1:10" ht="21">
      <c r="A118" s="1" t="s">
        <v>163</v>
      </c>
      <c r="B118" s="1" t="s">
        <v>406</v>
      </c>
      <c r="C118" s="45" t="str">
        <f>HYPERLINK("https://www.library.pref.chiba.lg.jp/licsxp-iopac/WOpacMsgNewListToTifTilDetailAction.do?tilcod=1000000844478","千葉のむかし話　続")</f>
        <v>千葉のむかし話　続</v>
      </c>
      <c r="D118" s="7" t="s">
        <v>26</v>
      </c>
      <c r="E118" s="8">
        <v>1980</v>
      </c>
      <c r="F118" s="6" t="s">
        <v>33</v>
      </c>
      <c r="G118" s="62" t="s">
        <v>5</v>
      </c>
      <c r="H118" s="1"/>
      <c r="I118" s="36" t="s">
        <v>34</v>
      </c>
      <c r="J118" s="5"/>
    </row>
    <row r="119" spans="1:10" ht="21">
      <c r="A119" s="1" t="s">
        <v>161</v>
      </c>
      <c r="B119" s="1" t="s">
        <v>407</v>
      </c>
      <c r="C119" s="45" t="str">
        <f>HYPERLINK("https://www.library.pref.chiba.lg.jp/licsxp-iopac/WOpacMsgNewListToTifTilDetailAction.do?tilcod=1000002170079","鴨川のむかし話")</f>
        <v>鴨川のむかし話</v>
      </c>
      <c r="D119" s="7" t="s">
        <v>408</v>
      </c>
      <c r="E119" s="8">
        <v>2010</v>
      </c>
      <c r="F119" s="6" t="s">
        <v>92</v>
      </c>
      <c r="G119" s="62" t="s">
        <v>5</v>
      </c>
      <c r="H119" s="1" t="s">
        <v>17</v>
      </c>
      <c r="I119" s="36"/>
      <c r="J119" s="5"/>
    </row>
    <row r="120" spans="1:10" ht="21">
      <c r="A120" s="1" t="s">
        <v>162</v>
      </c>
      <c r="B120" s="1" t="s">
        <v>407</v>
      </c>
      <c r="C120" s="35" t="str">
        <f>HYPERLINK("https://www.library.pref.chiba.lg.jp/licsxp-iopac/WOpacMsgNewListToTifTilDetailAction.do?tilcod=1000000614584","安房の昔ばなし")</f>
        <v>安房の昔ばなし</v>
      </c>
      <c r="D120" s="7" t="s">
        <v>409</v>
      </c>
      <c r="E120" s="8">
        <v>1986</v>
      </c>
      <c r="F120" s="6" t="s">
        <v>93</v>
      </c>
      <c r="G120" s="62" t="s">
        <v>5</v>
      </c>
      <c r="H120" s="1" t="s">
        <v>7</v>
      </c>
      <c r="I120" s="36"/>
      <c r="J120" s="5"/>
    </row>
    <row r="121" spans="1:10" ht="27">
      <c r="A121" s="41" t="s">
        <v>275</v>
      </c>
      <c r="B121" s="41" t="s">
        <v>410</v>
      </c>
      <c r="C121" s="35" t="str">
        <f>HYPERLINK("https://www.library.pref.chiba.lg.jp/licsxp-iopac/WOpacMsgNewListToTifTilDetailAction.do?tilcod=1000000871997","房総の伝説")</f>
        <v>房総の伝説</v>
      </c>
      <c r="D121" s="41" t="s">
        <v>276</v>
      </c>
      <c r="E121" s="38">
        <v>1975</v>
      </c>
      <c r="F121" s="43" t="s">
        <v>277</v>
      </c>
      <c r="G121" s="41" t="s">
        <v>278</v>
      </c>
      <c r="H121" s="41" t="s">
        <v>214</v>
      </c>
      <c r="I121" s="39" t="s">
        <v>279</v>
      </c>
      <c r="J121" s="49"/>
    </row>
    <row r="122" ht="21"/>
    <row r="123" ht="21"/>
    <row r="124" ht="21"/>
    <row r="125" ht="21"/>
    <row r="132" ht="21"/>
    <row r="133" ht="21"/>
    <row r="134" ht="21"/>
    <row r="135" ht="21"/>
    <row r="136" ht="21"/>
    <row r="137" ht="21"/>
    <row r="138" ht="21"/>
    <row r="145" ht="21"/>
    <row r="146" ht="21"/>
    <row r="147" ht="21"/>
    <row r="148" ht="21"/>
    <row r="149" ht="21"/>
    <row r="150" ht="21"/>
    <row r="151" ht="21"/>
    <row r="160" ht="21"/>
    <row r="161" ht="21"/>
    <row r="162" ht="21"/>
    <row r="163" ht="21"/>
    <row r="164" ht="21"/>
    <row r="165" ht="21"/>
    <row r="166" ht="21"/>
    <row r="167" ht="21"/>
    <row r="174" ht="21"/>
    <row r="175" ht="21"/>
    <row r="176" ht="21"/>
    <row r="177" ht="21"/>
    <row r="178" ht="21"/>
    <row r="179" ht="21"/>
    <row r="180" ht="21"/>
    <row r="187" ht="21"/>
    <row r="188" ht="21"/>
    <row r="189" ht="21"/>
    <row r="190" ht="21"/>
    <row r="191" ht="21"/>
    <row r="192" ht="21"/>
    <row r="193" ht="21"/>
    <row r="197" ht="21"/>
    <row r="198" ht="21"/>
    <row r="199" ht="21"/>
    <row r="200" ht="21"/>
    <row r="201" ht="21"/>
    <row r="202" ht="21"/>
    <row r="209" ht="21"/>
    <row r="210" ht="21"/>
    <row r="211" ht="21"/>
    <row r="212" ht="21"/>
    <row r="213" ht="21"/>
    <row r="214" ht="21"/>
    <row r="215" ht="21"/>
    <row r="222" ht="21"/>
    <row r="223" ht="21"/>
    <row r="224" ht="21"/>
    <row r="225" ht="21"/>
    <row r="226" ht="21"/>
    <row r="227" ht="21"/>
    <row r="228" ht="21"/>
    <row r="232" ht="21"/>
    <row r="233" ht="21"/>
    <row r="234" ht="21"/>
    <row r="235" ht="21"/>
    <row r="236" ht="21"/>
    <row r="238" ht="21"/>
    <row r="239" ht="21"/>
    <row r="240" ht="21"/>
    <row r="241" ht="21"/>
    <row r="242" ht="21"/>
    <row r="243" ht="21"/>
    <row r="244" ht="21"/>
    <row r="248" ht="21"/>
    <row r="249" ht="21"/>
    <row r="250" ht="21"/>
    <row r="251" ht="21"/>
    <row r="252" ht="21"/>
    <row r="253" ht="21"/>
    <row r="254" ht="21"/>
    <row r="257" ht="21"/>
    <row r="258" ht="21"/>
    <row r="259" ht="21"/>
    <row r="260" ht="21"/>
    <row r="264" ht="21"/>
    <row r="265" ht="21"/>
    <row r="266" ht="21"/>
    <row r="267" ht="21"/>
    <row r="268" ht="21"/>
    <row r="269" ht="21"/>
    <row r="270" ht="21"/>
    <row r="274" ht="21"/>
    <row r="275" ht="21"/>
    <row r="276" ht="21"/>
    <row r="277" ht="21"/>
    <row r="278" ht="21"/>
    <row r="279" ht="21"/>
    <row r="280" ht="21"/>
    <row r="285" ht="21"/>
    <row r="286" ht="21"/>
    <row r="287" ht="21"/>
    <row r="288" ht="21"/>
    <row r="289" ht="21"/>
    <row r="291" ht="21"/>
    <row r="292" ht="21"/>
    <row r="293" ht="21"/>
    <row r="294" ht="21"/>
    <row r="295" ht="21"/>
    <row r="296" ht="21"/>
    <row r="297" ht="21"/>
    <row r="301" ht="21"/>
    <row r="302" ht="21"/>
    <row r="303" ht="21"/>
    <row r="304" ht="21"/>
    <row r="305" ht="21"/>
    <row r="306" ht="21"/>
    <row r="307" ht="21"/>
    <row r="310" ht="21"/>
    <row r="311" ht="21"/>
    <row r="312" ht="21"/>
    <row r="313" ht="21"/>
    <row r="317" ht="21"/>
    <row r="318" ht="21"/>
    <row r="319" ht="21"/>
    <row r="320" ht="21"/>
    <row r="321" ht="21"/>
    <row r="322" ht="21"/>
    <row r="323" ht="21"/>
    <row r="327" ht="21"/>
    <row r="328" ht="21"/>
    <row r="329" ht="21"/>
    <row r="330" ht="21"/>
    <row r="331" ht="21"/>
    <row r="332" ht="21"/>
    <row r="333" ht="21"/>
    <row r="336" ht="21"/>
    <row r="337" ht="21"/>
    <row r="338" ht="21"/>
    <row r="339" ht="21"/>
    <row r="341" ht="21"/>
    <row r="342" ht="21"/>
    <row r="343" ht="21"/>
    <row r="344" ht="21"/>
    <row r="345" ht="21"/>
    <row r="346" ht="21"/>
    <row r="347" ht="21"/>
    <row r="350" ht="21"/>
    <row r="351" ht="21"/>
    <row r="352" ht="21"/>
    <row r="353" ht="21"/>
    <row r="354" ht="21"/>
    <row r="355" ht="21"/>
    <row r="358" ht="21"/>
    <row r="359" ht="21"/>
    <row r="360" ht="21"/>
    <row r="361" ht="21"/>
    <row r="363" ht="21"/>
    <row r="364" ht="21"/>
    <row r="365" ht="21"/>
    <row r="366" ht="21"/>
    <row r="367" ht="21"/>
    <row r="368" ht="21"/>
    <row r="369"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1" ht="21"/>
    <row r="472" ht="21"/>
    <row r="473" ht="21"/>
    <row r="474"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4" ht="21"/>
    <row r="515" ht="21"/>
    <row r="516" ht="21"/>
    <row r="517" ht="21"/>
    <row r="518" ht="21"/>
    <row r="519" ht="21"/>
    <row r="520" ht="21"/>
    <row r="521" ht="21"/>
    <row r="522" ht="21"/>
    <row r="523" ht="21"/>
    <row r="524" ht="21"/>
    <row r="525" ht="21"/>
    <row r="526" ht="21"/>
    <row r="527" ht="21"/>
    <row r="528" ht="21"/>
    <row r="529" ht="21"/>
    <row r="531" ht="21"/>
    <row r="532" ht="21"/>
    <row r="533" ht="21"/>
    <row r="534" ht="21"/>
    <row r="535" ht="21"/>
    <row r="536" ht="21"/>
    <row r="537" ht="21"/>
    <row r="539"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4" ht="21"/>
    <row r="595" ht="21"/>
    <row r="596" ht="21"/>
    <row r="597" ht="21"/>
    <row r="598" ht="21"/>
    <row r="599" ht="21"/>
    <row r="600" ht="21"/>
    <row r="601" ht="21"/>
    <row r="602" ht="21"/>
    <row r="603" ht="21"/>
    <row r="604" ht="21"/>
    <row r="608" ht="21"/>
    <row r="609" ht="21"/>
    <row r="610" ht="21"/>
    <row r="611" ht="21"/>
    <row r="612" ht="21"/>
    <row r="613" ht="21"/>
    <row r="614" ht="21"/>
    <row r="615" ht="21"/>
    <row r="616"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50" ht="21"/>
    <row r="751" ht="21"/>
    <row r="752" ht="21"/>
    <row r="753" ht="21"/>
    <row r="754" ht="21"/>
    <row r="755" ht="21"/>
    <row r="756" ht="21"/>
    <row r="757" ht="21"/>
    <row r="758" ht="21"/>
    <row r="759" ht="21"/>
    <row r="760" ht="21"/>
    <row r="761" ht="21"/>
    <row r="762" ht="21"/>
    <row r="764" ht="21"/>
    <row r="765" ht="21"/>
    <row r="766" ht="21"/>
    <row r="769"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9" ht="21"/>
    <row r="860" ht="21"/>
    <row r="861" ht="21"/>
    <row r="862" ht="21"/>
    <row r="863" ht="21"/>
    <row r="864"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5" ht="21"/>
    <row r="896" ht="21"/>
    <row r="897" ht="21"/>
    <row r="898" ht="21"/>
    <row r="901" ht="21"/>
    <row r="902" ht="21"/>
    <row r="904" ht="21"/>
    <row r="905" ht="21"/>
    <row r="906" ht="21"/>
    <row r="907" ht="21"/>
    <row r="908" ht="21"/>
    <row r="909" ht="21"/>
    <row r="910" ht="21"/>
    <row r="911" ht="21"/>
    <row r="912" ht="21"/>
    <row r="913" ht="21"/>
    <row r="914" ht="21"/>
    <row r="915" ht="21"/>
    <row r="916"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9" ht="21"/>
    <row r="960" ht="21"/>
    <row r="961" ht="21"/>
    <row r="962" ht="21"/>
    <row r="963" ht="21"/>
    <row r="964" ht="21"/>
    <row r="965" ht="21"/>
    <row r="966" ht="21"/>
    <row r="967" ht="21"/>
    <row r="968" ht="21"/>
    <row r="969" ht="21"/>
    <row r="970" ht="21"/>
    <row r="971"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5" ht="21"/>
    <row r="1006" ht="21"/>
    <row r="1007" ht="21"/>
    <row r="1008" ht="21"/>
    <row r="1009" ht="21"/>
    <row r="1010" ht="21"/>
    <row r="1011" ht="21"/>
    <row r="1012" ht="21"/>
    <row r="1013" ht="21"/>
    <row r="1014" ht="21"/>
    <row r="1015" ht="21"/>
    <row r="1016" ht="21"/>
    <row r="1017" ht="21"/>
    <row r="1018" ht="21"/>
    <row r="1019" ht="21"/>
    <row r="1020" ht="21"/>
    <row r="1021"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2" ht="21"/>
    <row r="1473" ht="21"/>
    <row r="1474" ht="21"/>
    <row r="1475" ht="21"/>
    <row r="1476" ht="21"/>
    <row r="1477" ht="21"/>
    <row r="1478" ht="21"/>
    <row r="1479" ht="21"/>
    <row r="1480" ht="21"/>
    <row r="1481" ht="21"/>
    <row r="1482" ht="21"/>
    <row r="1483" ht="21"/>
    <row r="1484" ht="21"/>
    <row r="1485" ht="21"/>
    <row r="1486" ht="21"/>
    <row r="1489" ht="21"/>
    <row r="1490" ht="21"/>
    <row r="1491"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6" ht="21"/>
    <row r="1548" ht="21"/>
    <row r="1549" ht="21"/>
    <row r="1550" ht="21"/>
    <row r="1551" ht="21"/>
    <row r="1552" ht="21"/>
    <row r="1555" ht="21"/>
    <row r="1556" ht="21"/>
    <row r="1558" ht="21"/>
    <row r="1559" ht="21"/>
    <row r="1560" ht="21"/>
    <row r="1561" ht="21"/>
    <row r="1563" ht="21"/>
    <row r="1564" ht="21"/>
    <row r="1565" ht="21"/>
    <row r="1566" ht="21"/>
    <row r="1567" ht="21"/>
    <row r="1568" ht="21"/>
    <row r="1569"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93" ht="21"/>
    <row r="1594" ht="21"/>
    <row r="1595" ht="21"/>
    <row r="1596" ht="21"/>
    <row r="1597" ht="21"/>
    <row r="1599" ht="21"/>
    <row r="1601" ht="21"/>
    <row r="1602" ht="21"/>
    <row r="1603" ht="21"/>
    <row r="1604" ht="21"/>
    <row r="1605" ht="21"/>
    <row r="1606" ht="21"/>
    <row r="1607" ht="21"/>
    <row r="1608" ht="21"/>
    <row r="1609" ht="21"/>
    <row r="1610" ht="21"/>
    <row r="1611" ht="21"/>
    <row r="1612" ht="21"/>
    <row r="1613" ht="21"/>
    <row r="1614" ht="21"/>
    <row r="1615" ht="21"/>
    <row r="1617" ht="21"/>
    <row r="1618" ht="21"/>
    <row r="1619" ht="21"/>
    <row r="1620" ht="21"/>
    <row r="1621" ht="21"/>
    <row r="1622" ht="21"/>
    <row r="1623" ht="21"/>
    <row r="1624" ht="21"/>
    <row r="1625" ht="21"/>
    <row r="1626" ht="21"/>
    <row r="1627" ht="21"/>
    <row r="1628" ht="21"/>
    <row r="1632" ht="21"/>
    <row r="1633" ht="21"/>
    <row r="1634" ht="21"/>
    <row r="1635" ht="21"/>
    <row r="1636" ht="21"/>
    <row r="1637" ht="21"/>
    <row r="1638" ht="21"/>
    <row r="1639" ht="21"/>
    <row r="1640" ht="21"/>
    <row r="1641" ht="21"/>
    <row r="1642" ht="21"/>
    <row r="1643" ht="21"/>
    <row r="1644" ht="21"/>
    <row r="1645" ht="21"/>
    <row r="1646" ht="21"/>
    <row r="1647" ht="21"/>
    <row r="1648"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45" ht="21"/>
    <row r="1746" ht="21"/>
    <row r="1747" ht="21"/>
    <row r="1748" ht="21"/>
    <row r="1749" ht="21"/>
    <row r="1750" ht="21"/>
    <row r="1751" ht="21"/>
    <row r="1752" ht="21"/>
    <row r="1759" ht="21"/>
    <row r="1760" ht="21"/>
    <row r="1761" ht="21"/>
    <row r="1762" ht="21"/>
    <row r="1763" ht="21"/>
    <row r="1764" ht="21"/>
    <row r="1765" ht="21"/>
    <row r="1772" ht="21"/>
    <row r="1773" ht="21"/>
    <row r="1774" ht="21"/>
    <row r="1775" ht="21"/>
    <row r="1776" ht="21"/>
    <row r="1777" ht="21"/>
    <row r="1778" ht="21"/>
    <row r="1787" ht="21"/>
    <row r="1788" ht="21"/>
    <row r="1789" ht="21"/>
    <row r="1790" ht="21"/>
    <row r="1791" ht="21"/>
    <row r="1792" ht="21"/>
    <row r="1793" ht="21"/>
    <row r="1794" ht="21"/>
    <row r="1801" ht="21"/>
    <row r="1802" ht="21"/>
    <row r="1803" ht="21"/>
    <row r="1804" ht="21"/>
    <row r="1805" ht="21"/>
    <row r="1806" ht="21"/>
    <row r="1807" ht="21"/>
    <row r="1814" ht="21"/>
    <row r="1815" ht="21"/>
    <row r="1816" ht="21"/>
    <row r="1817" ht="21"/>
    <row r="1818" ht="21"/>
    <row r="1819" ht="21"/>
    <row r="1820" ht="21"/>
    <row r="1823" ht="21"/>
    <row r="1824" ht="21"/>
    <row r="1825" ht="21"/>
    <row r="1826" ht="21"/>
    <row r="1827" ht="21"/>
    <row r="1828" ht="21"/>
    <row r="1829" ht="21"/>
    <row r="1836" ht="21"/>
    <row r="1837" ht="21"/>
    <row r="1838" ht="21"/>
    <row r="1839" ht="21"/>
    <row r="1840" ht="21"/>
    <row r="1841" ht="21"/>
    <row r="1842" ht="21"/>
    <row r="1843" ht="21"/>
    <row r="1850" ht="21"/>
    <row r="1851" ht="21"/>
    <row r="1852" ht="21"/>
    <row r="1853" ht="21"/>
    <row r="1854" ht="21"/>
    <row r="1855" ht="21"/>
    <row r="1856" ht="21"/>
    <row r="1863" ht="21"/>
    <row r="1864" ht="21"/>
    <row r="1865" ht="21"/>
    <row r="1866" ht="21"/>
    <row r="1867" ht="21"/>
    <row r="1868" ht="21"/>
    <row r="1869" ht="21"/>
    <row r="1878" ht="21"/>
    <row r="1879" ht="21"/>
    <row r="1880" ht="21"/>
    <row r="1881" ht="21"/>
    <row r="1882" ht="21"/>
    <row r="1883" ht="21"/>
    <row r="1884" ht="21"/>
    <row r="1885" ht="21"/>
    <row r="1892" ht="21"/>
    <row r="1893" ht="21"/>
    <row r="1894" ht="21"/>
    <row r="1895" ht="21"/>
    <row r="1896" ht="21"/>
    <row r="1897" ht="21"/>
    <row r="1898" ht="21"/>
    <row r="1905" ht="21"/>
    <row r="1906" ht="21"/>
    <row r="1907" ht="21"/>
    <row r="1908" ht="21"/>
    <row r="1909" ht="21"/>
    <row r="1910" ht="21"/>
    <row r="1911" ht="21"/>
    <row r="1915" ht="21"/>
    <row r="1916" ht="21"/>
    <row r="1917" ht="21"/>
    <row r="1918" ht="21"/>
    <row r="1919" ht="21"/>
    <row r="1920" ht="21"/>
    <row r="1927" ht="21"/>
    <row r="1928" ht="21"/>
    <row r="1929" ht="21"/>
    <row r="1930" ht="21"/>
    <row r="1931" ht="21"/>
    <row r="1932" ht="21"/>
    <row r="1933" ht="21"/>
    <row r="1940" ht="21"/>
    <row r="1941" ht="21"/>
    <row r="1942" ht="21"/>
    <row r="1943" ht="21"/>
    <row r="1944" ht="21"/>
    <row r="1945" ht="21"/>
    <row r="1946" ht="21"/>
    <row r="1950" ht="21"/>
    <row r="1951" ht="21"/>
    <row r="1952" ht="21"/>
    <row r="1953" ht="21"/>
    <row r="1954" ht="21"/>
    <row r="1956" ht="21"/>
    <row r="1957" ht="21"/>
    <row r="1958" ht="21"/>
    <row r="1959" ht="21"/>
    <row r="1960" ht="21"/>
    <row r="1961" ht="21"/>
    <row r="1962" ht="21"/>
    <row r="1966" ht="21"/>
    <row r="1967" ht="21"/>
    <row r="1968" ht="21"/>
    <row r="1969" ht="21"/>
    <row r="1970" ht="21"/>
    <row r="1971" ht="21"/>
    <row r="1972" ht="21"/>
    <row r="1975" ht="21"/>
    <row r="1976" ht="21"/>
    <row r="1977" ht="21"/>
    <row r="1978" ht="21"/>
    <row r="1982" ht="21"/>
    <row r="1983" ht="21"/>
    <row r="1984" ht="21"/>
    <row r="1985" ht="21"/>
    <row r="1986" ht="21"/>
    <row r="1987" ht="21"/>
    <row r="1988" ht="21"/>
    <row r="1992" ht="21"/>
    <row r="1993" ht="21"/>
    <row r="1994" ht="21"/>
    <row r="1995" ht="21"/>
    <row r="1996" ht="21"/>
    <row r="1997" ht="21"/>
    <row r="1998" ht="21"/>
    <row r="2003" ht="21"/>
    <row r="2004" ht="21"/>
    <row r="2005" ht="21"/>
    <row r="2006" ht="21"/>
    <row r="2007" ht="21"/>
    <row r="2009" ht="21"/>
    <row r="2010" ht="21"/>
    <row r="2011" ht="21"/>
    <row r="2012" ht="21"/>
    <row r="2013" ht="21"/>
    <row r="2014" ht="21"/>
    <row r="2015" ht="21"/>
    <row r="2019" ht="21"/>
    <row r="2020" ht="21"/>
    <row r="2021" ht="21"/>
    <row r="2022" ht="21"/>
    <row r="2023" ht="21"/>
    <row r="2024" ht="21"/>
    <row r="2025" ht="21"/>
    <row r="2028" ht="21"/>
    <row r="2029" ht="21"/>
    <row r="2030" ht="21"/>
    <row r="2031" ht="21"/>
    <row r="2035" ht="21"/>
    <row r="2036" ht="21"/>
    <row r="2037" ht="21"/>
    <row r="2038" ht="21"/>
    <row r="2039" ht="21"/>
    <row r="2040" ht="21"/>
    <row r="2041" ht="21"/>
    <row r="2045" ht="21"/>
    <row r="2046" ht="21"/>
    <row r="2047" ht="21"/>
    <row r="2048" ht="21"/>
    <row r="2049" ht="21"/>
    <row r="2050" ht="21"/>
    <row r="2051" ht="21"/>
    <row r="2054" ht="21"/>
    <row r="2055" ht="21"/>
    <row r="2056" ht="21"/>
    <row r="2057" ht="21"/>
    <row r="2059" ht="21"/>
    <row r="2060" ht="21"/>
    <row r="2061" ht="21"/>
    <row r="2062" ht="21"/>
    <row r="2063" ht="21"/>
    <row r="2064" ht="21"/>
    <row r="2065" ht="21"/>
    <row r="2068" ht="21"/>
    <row r="2069" ht="21"/>
    <row r="2070" ht="21"/>
    <row r="2071" ht="21"/>
    <row r="2072" ht="21"/>
    <row r="2073" ht="21"/>
    <row r="2076" ht="21"/>
    <row r="2077" ht="21"/>
    <row r="2078" ht="21"/>
    <row r="2079" ht="21"/>
    <row r="2081" ht="21"/>
    <row r="2082" ht="21"/>
    <row r="2083" ht="21"/>
    <row r="2084" ht="21"/>
    <row r="2085" ht="21"/>
    <row r="2086" ht="21"/>
    <row r="2087"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2019-03-12T06:04:27Z</cp:lastPrinted>
  <dcterms:created xsi:type="dcterms:W3CDTF">2018-03-02T08:19:21Z</dcterms:created>
  <dcterms:modified xsi:type="dcterms:W3CDTF">2019-03-14T08:35:12Z</dcterms:modified>
  <cp:category/>
  <cp:version/>
  <cp:contentType/>
  <cp:contentStatus/>
</cp:coreProperties>
</file>