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<sst xmlns="http://schemas.openxmlformats.org/spreadsheetml/2006/main" count="521" uniqueCount="318">
  <si>
    <t>出版社</t>
  </si>
  <si>
    <t>発行年</t>
  </si>
  <si>
    <t>請求記号</t>
  </si>
  <si>
    <t>配架場所</t>
  </si>
  <si>
    <t>資料名（書名）</t>
  </si>
  <si>
    <t>児童開架</t>
  </si>
  <si>
    <t>山武郡</t>
  </si>
  <si>
    <t>成田市</t>
  </si>
  <si>
    <t>児開書庫A</t>
  </si>
  <si>
    <t>旧市町村名</t>
  </si>
  <si>
    <t>市町村名の根拠とした事柄</t>
  </si>
  <si>
    <t>児童開架</t>
  </si>
  <si>
    <t>日本標準</t>
  </si>
  <si>
    <t>下総地方</t>
  </si>
  <si>
    <t>大竹（地名）、坂田が池</t>
  </si>
  <si>
    <t>成田市の大竹（地名）、坂田が池</t>
  </si>
  <si>
    <t>千把ヶ池、松崎（地名）</t>
  </si>
  <si>
    <t>日本標準</t>
  </si>
  <si>
    <t>J913/C42</t>
  </si>
  <si>
    <t>成田不動尊（神社・仏閣）</t>
  </si>
  <si>
    <t>公津村(地名)</t>
  </si>
  <si>
    <t>J913/C42/2</t>
  </si>
  <si>
    <t>成田山(地名)</t>
  </si>
  <si>
    <t>千秋社</t>
  </si>
  <si>
    <t>J913/A47/2</t>
  </si>
  <si>
    <t>児童開架</t>
  </si>
  <si>
    <t>成田市</t>
  </si>
  <si>
    <t>坂田が池</t>
  </si>
  <si>
    <t>未来社</t>
  </si>
  <si>
    <t>創樹社</t>
  </si>
  <si>
    <t>暁印書館</t>
  </si>
  <si>
    <t>松崎（地名）</t>
  </si>
  <si>
    <t>成田</t>
  </si>
  <si>
    <t>資料に記載されている市町村・地域名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</si>
  <si>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</si>
  <si>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</si>
  <si>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</si>
  <si>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</si>
  <si>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</si>
  <si>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</si>
  <si>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</si>
  <si>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</si>
  <si>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</si>
  <si>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</si>
  <si>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</si>
  <si>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</si>
  <si>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</si>
  <si>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</si>
  <si>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甚兵衛渡し(地名・渡船場)</t>
  </si>
  <si>
    <t>内容（題名）</t>
  </si>
  <si>
    <t>将門さま語り伝え</t>
  </si>
  <si>
    <t>千把ヶ池</t>
  </si>
  <si>
    <t>川津場ばなし 宿屋で失敗したこと</t>
  </si>
  <si>
    <t>片歯梅（形見の梅）</t>
  </si>
  <si>
    <t>片歯の梅</t>
  </si>
  <si>
    <t>片歯の梅</t>
  </si>
  <si>
    <t>片歯の梅に片葉の葦</t>
  </si>
  <si>
    <t>蟹のふんどし</t>
  </si>
  <si>
    <t>佐倉の宗吾さま</t>
  </si>
  <si>
    <t>田が落ちて池になる</t>
  </si>
  <si>
    <t>蛇のお母さん</t>
  </si>
  <si>
    <t>千把ケ池</t>
  </si>
  <si>
    <t>まま子話　成田山の身がわり札</t>
  </si>
  <si>
    <t>偕成社</t>
  </si>
  <si>
    <t>〈成田市〉</t>
  </si>
  <si>
    <t>狸 の詫 証文</t>
  </si>
  <si>
    <t>神崎町教育委員会</t>
  </si>
  <si>
    <t>2004</t>
  </si>
  <si>
    <t>C388/22/</t>
  </si>
  <si>
    <t>郷土開架（東）</t>
  </si>
  <si>
    <t>神崎町（古原地区）</t>
  </si>
  <si>
    <t>大室の円通寺</t>
  </si>
  <si>
    <t>大室村</t>
  </si>
  <si>
    <t>王宿</t>
  </si>
  <si>
    <t>常総新聞社</t>
  </si>
  <si>
    <t>1990</t>
  </si>
  <si>
    <t>Ｃ３８８／７６</t>
  </si>
  <si>
    <t>中央図書館郷土書庫</t>
  </si>
  <si>
    <t>佐原市牧野</t>
  </si>
  <si>
    <t>西大須賀村　三井寺</t>
  </si>
  <si>
    <t>下総町</t>
  </si>
  <si>
    <t>川を跳ねて寺に逃げこんだ城主の姫</t>
  </si>
  <si>
    <t>崙書房</t>
  </si>
  <si>
    <t>1983</t>
  </si>
  <si>
    <t>C388/Ta24/</t>
  </si>
  <si>
    <t>成田市・下総町</t>
  </si>
  <si>
    <t>下総町名古屋　助崎城　助崎山乗願寺</t>
  </si>
  <si>
    <t>下総町</t>
  </si>
  <si>
    <t>鬼来迎という鬼舞</t>
  </si>
  <si>
    <t>暁印書館</t>
  </si>
  <si>
    <t>1997</t>
  </si>
  <si>
    <t>C388/2/</t>
  </si>
  <si>
    <t>東部図書館郷土開架</t>
  </si>
  <si>
    <t>匝瑳郡光町</t>
  </si>
  <si>
    <t>香取郡下総町　迎接寺</t>
  </si>
  <si>
    <t>C388/15/</t>
  </si>
  <si>
    <t>下総国高岡村（下総町高岡） 高岡山真城院</t>
  </si>
  <si>
    <t>溜池のの大蛇</t>
  </si>
  <si>
    <t>倉水村</t>
  </si>
  <si>
    <t>下総町</t>
  </si>
  <si>
    <t>稚児塚</t>
  </si>
  <si>
    <t>第一法規</t>
  </si>
  <si>
    <t>1976</t>
  </si>
  <si>
    <t>C388/H66/2</t>
  </si>
  <si>
    <t>郷土開架</t>
  </si>
  <si>
    <t>房総</t>
  </si>
  <si>
    <t>香取郡下総町西大須賀四谷（地名）</t>
  </si>
  <si>
    <t>手製の武者人形を山に立てる奇習</t>
  </si>
  <si>
    <t>下総町名木地区
南城山常福寺</t>
  </si>
  <si>
    <t>半六さんとなぎの木</t>
  </si>
  <si>
    <t>神崎町（並木地区）</t>
  </si>
  <si>
    <r>
      <t>高岡村</t>
    </r>
    <r>
      <rPr>
        <sz val="11"/>
        <rFont val="ＭＳ Ｐゴシック"/>
        <family val="3"/>
      </rPr>
      <t>　</t>
    </r>
  </si>
  <si>
    <t>大和田宿と成田街道</t>
  </si>
  <si>
    <t>美術の杜出版</t>
  </si>
  <si>
    <t>2018</t>
  </si>
  <si>
    <t>J388/コチ</t>
  </si>
  <si>
    <t>大和田</t>
  </si>
  <si>
    <t>成田山新勝寺
大須賀村</t>
  </si>
  <si>
    <t>大栄町</t>
  </si>
  <si>
    <t>おどぼう池</t>
  </si>
  <si>
    <t>1991</t>
  </si>
  <si>
    <t>C388/A47/5</t>
  </si>
  <si>
    <t>一般開架(西)</t>
  </si>
  <si>
    <t>大栄町</t>
  </si>
  <si>
    <t>中野（地名）</t>
  </si>
  <si>
    <t>大栄町</t>
  </si>
  <si>
    <t>道祖神の片思い</t>
  </si>
  <si>
    <t>大栄町</t>
  </si>
  <si>
    <t>南敷、馬乗里(地名)五所神社(建築物)</t>
  </si>
  <si>
    <t>ほいほい松</t>
  </si>
  <si>
    <t>伊能、大栄町(地名)</t>
  </si>
  <si>
    <t>木食上人</t>
  </si>
  <si>
    <t>神崎町（小松地区）</t>
  </si>
  <si>
    <t>香取郡大栄町　</t>
  </si>
  <si>
    <t>大栄町</t>
  </si>
  <si>
    <t>方葉の芦</t>
  </si>
  <si>
    <t>成田市大竹（地名）　坂田が池</t>
  </si>
  <si>
    <t>方実の梅</t>
  </si>
  <si>
    <t>亀の背に乗った奇妙な墓石</t>
  </si>
  <si>
    <t>木更津市・成田市</t>
  </si>
  <si>
    <t>成田市竜台字葉敷山　竜の台城　延命地蔵堂</t>
  </si>
  <si>
    <t>成田市大室　豊穣山円通寺　松子城(大須賀城・大栄町松子)　祥鳳院　成田市高崎</t>
  </si>
  <si>
    <t>ガンガンと音のする海保氏の財宝埋蔵地</t>
  </si>
  <si>
    <r>
      <t>成田市・</t>
    </r>
    <r>
      <rPr>
        <sz val="11"/>
        <rFont val="ＭＳ Ｐゴシック"/>
        <family val="3"/>
      </rPr>
      <t>丸山町</t>
    </r>
  </si>
  <si>
    <t>成田市田町　成田市寺台　ガンガン山　寺台城　永興寺　成田山新勝寺</t>
  </si>
  <si>
    <t>かんだち（雷）</t>
  </si>
  <si>
    <t>浦安市</t>
  </si>
  <si>
    <t>1985</t>
  </si>
  <si>
    <t>C388/U84/1-2</t>
  </si>
  <si>
    <t>郷土開架
郷土書庫</t>
  </si>
  <si>
    <t>浦安</t>
  </si>
  <si>
    <t>大山</t>
  </si>
  <si>
    <t>義民佐倉宗五郎の虚像と実像</t>
  </si>
  <si>
    <t>成田市</t>
  </si>
  <si>
    <t>宗吾霊堂</t>
  </si>
  <si>
    <t>行徳四丁目</t>
  </si>
  <si>
    <r>
      <t>成田</t>
    </r>
    <r>
      <rPr>
        <sz val="11"/>
        <rFont val="ＭＳ Ｐゴシック"/>
        <family val="3"/>
      </rPr>
      <t>（地名）</t>
    </r>
  </si>
  <si>
    <t>こじきのきん玉</t>
  </si>
  <si>
    <t>富里村</t>
  </si>
  <si>
    <t>1981</t>
  </si>
  <si>
    <t>C233/I10- 1/1</t>
  </si>
  <si>
    <t>富里村</t>
  </si>
  <si>
    <t>三里塚（地名）</t>
  </si>
  <si>
    <t>成田市大竹（地名）</t>
  </si>
  <si>
    <t>坂田ヶ池のほとりの片実の梅</t>
  </si>
  <si>
    <t>坂田ヶ池　下総松崎　大竹</t>
  </si>
  <si>
    <t>佐倉宗吾の怨霊</t>
  </si>
  <si>
    <t>三義人</t>
  </si>
  <si>
    <t>青弓社</t>
  </si>
  <si>
    <t>1992</t>
  </si>
  <si>
    <t xml:space="preserve">C3880/37/ </t>
  </si>
  <si>
    <t>一般開架（西）</t>
  </si>
  <si>
    <t>成田山</t>
  </si>
  <si>
    <t>「白枡粉屋」おいとこ節考</t>
  </si>
  <si>
    <t>九十九里町・芝山町</t>
  </si>
  <si>
    <t>甚兵衛わたし</t>
  </si>
  <si>
    <t>せき止めの墓</t>
  </si>
  <si>
    <t>1980</t>
  </si>
  <si>
    <t>郷土書庫</t>
  </si>
  <si>
    <t>印西町</t>
  </si>
  <si>
    <t>成田山</t>
  </si>
  <si>
    <t>千把ヶ池</t>
  </si>
  <si>
    <t>松崎(地名)</t>
  </si>
  <si>
    <t>千把が池</t>
  </si>
  <si>
    <t>成田市松崎（地名）</t>
  </si>
  <si>
    <t>袖かけの松</t>
  </si>
  <si>
    <r>
      <t>成田市押畑（地名）　</t>
    </r>
    <r>
      <rPr>
        <sz val="11"/>
        <rFont val="ＭＳ Ｐゴシック"/>
        <family val="3"/>
      </rPr>
      <t>袖切坂</t>
    </r>
  </si>
  <si>
    <t>高灯籠</t>
  </si>
  <si>
    <t>米本</t>
  </si>
  <si>
    <t>成田</t>
  </si>
  <si>
    <t>立ち不動と座り不動</t>
  </si>
  <si>
    <t>成田山の不動さま（成田不動尊）</t>
  </si>
  <si>
    <t>立ち不動と座り不動</t>
  </si>
  <si>
    <t>どこへ埋めたか千葉氏の財宝</t>
  </si>
  <si>
    <t>公津城　成田市下方字根古屋　西光寺　道場台</t>
  </si>
  <si>
    <t>鳥見塚の語り伝え</t>
  </si>
  <si>
    <t>印旛郡</t>
  </si>
  <si>
    <r>
      <rPr>
        <sz val="11"/>
        <rFont val="ＭＳ Ｐゴシック"/>
        <family val="3"/>
      </rPr>
      <t>松ヶ下（地名）
見塚（史跡</t>
    </r>
    <r>
      <rPr>
        <sz val="11"/>
        <rFont val="ＭＳ Ｐゴシック"/>
        <family val="3"/>
      </rPr>
      <t>）
房総風土記の丘
(地名)</t>
    </r>
  </si>
  <si>
    <t>流れ</t>
  </si>
  <si>
    <t>成田のお札</t>
  </si>
  <si>
    <t>げんごろう</t>
  </si>
  <si>
    <t>1996</t>
  </si>
  <si>
    <t>C3880/44/</t>
  </si>
  <si>
    <t>一般開架（西）</t>
  </si>
  <si>
    <t>成田市　松戸市　船橋市</t>
  </si>
  <si>
    <t>成田山（建造物）</t>
  </si>
  <si>
    <t>成田の逆方向に首を曲げている地蔵尊</t>
  </si>
  <si>
    <t>我孫子市</t>
  </si>
  <si>
    <t>成田山　成田</t>
  </si>
  <si>
    <t>成田不動尊の縁起</t>
  </si>
  <si>
    <r>
      <t>成田市　新勝寺（建造物）　</t>
    </r>
    <r>
      <rPr>
        <sz val="11"/>
        <rFont val="ＭＳ Ｐゴシック"/>
        <family val="3"/>
      </rPr>
      <t>公津原（地名）</t>
    </r>
  </si>
  <si>
    <t>成田詣</t>
  </si>
  <si>
    <t>成田山新勝寺</t>
  </si>
  <si>
    <t>仁王と三吉</t>
  </si>
  <si>
    <t>暁書房</t>
  </si>
  <si>
    <t>1975</t>
  </si>
  <si>
    <t>38813/B66/</t>
  </si>
  <si>
    <t>西部図書館書庫CL</t>
  </si>
  <si>
    <t>永興寺　寺台城址
公津ヶ原</t>
  </si>
  <si>
    <t>判官贔屓の大衆が心寄せる「将門神社」</t>
  </si>
  <si>
    <t>成田山新勝寺</t>
  </si>
  <si>
    <t>仏教劇「鬼来迎」の演じられる寺</t>
  </si>
  <si>
    <t>光町</t>
  </si>
  <si>
    <t>下総町</t>
  </si>
  <si>
    <t>蛇の子小太郎</t>
  </si>
  <si>
    <t>御子神典膳に殺された旅の剣客の墓</t>
  </si>
  <si>
    <t>丸山町</t>
  </si>
  <si>
    <t>成田市寺台　寺台城ガンガン山</t>
  </si>
  <si>
    <t>百々爺</t>
  </si>
  <si>
    <t>千葉県博図公連携事業実行委員会</t>
  </si>
  <si>
    <t>2015</t>
  </si>
  <si>
    <t>J388/ﾁﾊ/</t>
  </si>
  <si>
    <t>龍角寺の七不思議</t>
  </si>
  <si>
    <t>印旛郡栄町</t>
  </si>
  <si>
    <t>坂田ヶ池　三里塚
下総御料牧場</t>
  </si>
  <si>
    <t>竜の伝説でつながる下総の三ヵ寺</t>
  </si>
  <si>
    <t>栄町・本埜村・八日市場市</t>
  </si>
  <si>
    <t>下総町滑川　大和田
名古屋</t>
  </si>
  <si>
    <r>
      <t>下総にかくまわれた磔茂</t>
    </r>
    <r>
      <rPr>
        <sz val="11"/>
        <rFont val="ＭＳ Ｐゴシック"/>
        <family val="3"/>
      </rPr>
      <t>三衛門</t>
    </r>
  </si>
  <si>
    <r>
      <t>子</t>
    </r>
    <r>
      <rPr>
        <sz val="11"/>
        <rFont val="ＭＳ Ｐゴシック"/>
        <family val="3"/>
      </rPr>
      <t>は清水</t>
    </r>
  </si>
  <si>
    <t>題名の読み</t>
  </si>
  <si>
    <t>たぬきのわびしょうもん</t>
  </si>
  <si>
    <t>おやど</t>
  </si>
  <si>
    <t>かわをはねててらににげこんだじょうしゅのひめ</t>
  </si>
  <si>
    <t>きらいごうというおにまい</t>
  </si>
  <si>
    <t>しもうさにかくまわれたはりつけもざえもん</t>
  </si>
  <si>
    <t>ためいけのだいじゃ</t>
  </si>
  <si>
    <t>ちごづか</t>
  </si>
  <si>
    <t>てせいのむしゃにんぎょうをやまにたてるきしゅう</t>
  </si>
  <si>
    <t>はんろくさんとなぎのき</t>
  </si>
  <si>
    <t>おおわだじゅくとなりたかいどう</t>
  </si>
  <si>
    <t>おどぼういけ</t>
  </si>
  <si>
    <t>千秋社</t>
  </si>
  <si>
    <t>C388/A47/5</t>
  </si>
  <si>
    <t>どうそじんのかたおもい</t>
  </si>
  <si>
    <t>千秋社</t>
  </si>
  <si>
    <t>ほいほいまつ</t>
  </si>
  <si>
    <t>C388/A47/5</t>
  </si>
  <si>
    <t>もくじきしょうにん</t>
  </si>
  <si>
    <t>かたはうめ（かたみのうめ）</t>
  </si>
  <si>
    <t>かたはのあし</t>
  </si>
  <si>
    <t>かたはのうめ</t>
  </si>
  <si>
    <t>かたはのうめにかたはのあし</t>
  </si>
  <si>
    <t>かたみのうめ</t>
  </si>
  <si>
    <t>かにのふんどし</t>
  </si>
  <si>
    <t>千葉興業銀行</t>
  </si>
  <si>
    <t>かめのせにのったきみょうなぼせき</t>
  </si>
  <si>
    <t>かわつばばなし やどやでしっぱいしたこと</t>
  </si>
  <si>
    <t>かわをはねててらににげこんだじょうしゅのひめ</t>
  </si>
  <si>
    <r>
      <t>がんがんとおと</t>
    </r>
    <r>
      <rPr>
        <sz val="11"/>
        <rFont val="ＭＳ Ｐゴシック"/>
        <family val="3"/>
      </rPr>
      <t>のするかいほしのざいほうまいぞうち</t>
    </r>
  </si>
  <si>
    <t>かんだち</t>
  </si>
  <si>
    <t>ぎみんさくらそうごろうのきょぞうとじつぞう</t>
  </si>
  <si>
    <t>ぎょうとくよんちょうめ</t>
  </si>
  <si>
    <t>こじきのきんたま</t>
  </si>
  <si>
    <r>
      <t>こ</t>
    </r>
    <r>
      <rPr>
        <sz val="11"/>
        <rFont val="ＭＳ Ｐゴシック"/>
        <family val="3"/>
      </rPr>
      <t>はしみず</t>
    </r>
  </si>
  <si>
    <t>さかたがいけのほとりのかたみのうめ</t>
  </si>
  <si>
    <t>さくらそうごのおんりょう</t>
  </si>
  <si>
    <t>宗吾霊堂</t>
  </si>
  <si>
    <t>さくらのそうごさま</t>
  </si>
  <si>
    <t>さんぎじん</t>
  </si>
  <si>
    <t>しらますこなやおいとこぶしこう</t>
  </si>
  <si>
    <t>じんべえわたし</t>
  </si>
  <si>
    <t>せきどめのはか</t>
  </si>
  <si>
    <t xml:space="preserve"> 阿部 義雄／編集 </t>
  </si>
  <si>
    <t>C３８８／F９４／１</t>
  </si>
  <si>
    <t>せんばがいけ</t>
  </si>
  <si>
    <t>千把ヶ池</t>
  </si>
  <si>
    <t>せんばがいけ</t>
  </si>
  <si>
    <t>せんばがいけ</t>
  </si>
  <si>
    <t>千秋社</t>
  </si>
  <si>
    <t>C388/A47/5</t>
  </si>
  <si>
    <t>せんばがいけ</t>
  </si>
  <si>
    <t>そでかけのまつ</t>
  </si>
  <si>
    <t>たがおちていけになる</t>
  </si>
  <si>
    <t>たかどうろう</t>
  </si>
  <si>
    <t>たちふどうとすわりふどう</t>
  </si>
  <si>
    <t>たちふどうとすわりふどう</t>
  </si>
  <si>
    <t>どこへうめたかちばうじのざいほう</t>
  </si>
  <si>
    <t>とりみづかのかたりつたえ</t>
  </si>
  <si>
    <t>C388/A47/5</t>
  </si>
  <si>
    <t>ながれ</t>
  </si>
  <si>
    <t>なりたのおふだ</t>
  </si>
  <si>
    <t>なりたのぎゃくほうこうにくびをまげているじぞうそん</t>
  </si>
  <si>
    <t>なりたふどうそんのえんぎ</t>
  </si>
  <si>
    <t>なりたもうで</t>
  </si>
  <si>
    <t>におうとさんきち</t>
  </si>
  <si>
    <t>はんがんびいきのたいしゅうがこころよせるまさかどじんじゃ</t>
  </si>
  <si>
    <t>ぶっきょうげききらいごうのえんじられるてら</t>
  </si>
  <si>
    <t>へびのおかあさん</t>
  </si>
  <si>
    <t>J913/Ta33</t>
  </si>
  <si>
    <t>へびのここたろう</t>
  </si>
  <si>
    <t>千秋社</t>
  </si>
  <si>
    <t>まさかどさまかたりつたえ</t>
  </si>
  <si>
    <t>ままこばなし　なりたさんのみがわりふだ</t>
  </si>
  <si>
    <t>みこがみてんぜんにころされたたびのけんかくのはか</t>
  </si>
  <si>
    <t>もんもんじい</t>
  </si>
  <si>
    <t>りゅうかくじのななふしぎ</t>
  </si>
  <si>
    <t>りゅうのでんせつでつながるしもうさのさんかじ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</si>
</sst>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trike/>
      <sz val="11"/>
      <name val="ＭＳ Ｐゴシック"/>
      <family val="3"/>
    </font>
    <font>
      <sz val="8"/>
      <name val="ＭＳ Ｐゴシック"/>
      <family val="3"/>
    </font>
    <font>
      <sz val="20"/>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strike/>
      <sz val="11"/>
      <name val="Calibri"/>
      <family val="3"/>
    </font>
    <font>
      <sz val="8"/>
      <name val="Calibri"/>
      <family val="3"/>
    </font>
    <font>
      <sz val="20"/>
      <color theme="1"/>
      <name val="Calibri"/>
      <family val="3"/>
    </font>
    <font>
      <sz val="11"/>
      <name val="Cambria"/>
      <family val="3"/>
    </font>
    <font>
      <u val="single"/>
      <sz val="11"/>
      <color rgb="FF0070C0"/>
      <name val="Calibri"/>
      <family val="3"/>
    </font>
    <font>
      <sz val="9"/>
      <name val="Calibri"/>
      <family val="3"/>
    </font>
    <font>
      <u val="single"/>
      <sz val="11"/>
      <color theme="3" tint="0.39998000860214233"/>
      <name val="Calibri"/>
      <family val="3"/>
    </font>
    <font>
      <u val="single"/>
      <sz val="10.5"/>
      <color rgb="FF0070C0"/>
      <name val="Times New Roman"/>
      <family val="1"/>
    </font>
    <font>
      <u val="single"/>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65">
    <xf numFmtId="0" fontId="0" fillId="0" borderId="0" xfId="0" applyFont="1" applyAlignment="1">
      <alignment vertical="center"/>
    </xf>
    <xf numFmtId="0" fontId="51"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0" fillId="0" borderId="0" xfId="0" applyFont="1" applyBorder="1" applyAlignment="1">
      <alignment vertical="center"/>
    </xf>
    <xf numFmtId="0" fontId="51" fillId="0"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xf>
    <xf numFmtId="0" fontId="0" fillId="0" borderId="0" xfId="0" applyFill="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left" vertical="center"/>
    </xf>
    <xf numFmtId="0" fontId="54" fillId="0" borderId="0" xfId="0" applyFont="1" applyBorder="1" applyAlignment="1">
      <alignment vertical="center" wrapText="1"/>
    </xf>
    <xf numFmtId="0" fontId="55" fillId="0" borderId="0" xfId="0" applyFont="1" applyBorder="1" applyAlignment="1">
      <alignment horizontal="left" vertical="center" wrapText="1"/>
    </xf>
    <xf numFmtId="0" fontId="52"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51" fillId="0" borderId="10" xfId="0" applyFont="1" applyBorder="1" applyAlignment="1">
      <alignment horizontal="center" vertical="center"/>
    </xf>
    <xf numFmtId="0" fontId="51" fillId="33" borderId="10" xfId="0" applyFont="1" applyFill="1" applyBorder="1" applyAlignment="1">
      <alignment vertical="center" wrapText="1"/>
    </xf>
    <xf numFmtId="0" fontId="51" fillId="0" borderId="10" xfId="0" applyFont="1" applyFill="1" applyBorder="1" applyAlignment="1">
      <alignment vertical="center" wrapText="1"/>
    </xf>
    <xf numFmtId="0" fontId="3" fillId="33" borderId="10" xfId="0" applyFont="1" applyFill="1" applyBorder="1" applyAlignment="1">
      <alignment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vertical="center" wrapText="1"/>
    </xf>
    <xf numFmtId="0" fontId="51" fillId="0" borderId="10" xfId="0" applyFont="1" applyBorder="1" applyAlignment="1">
      <alignment horizontal="left" vertical="center"/>
    </xf>
    <xf numFmtId="0" fontId="51" fillId="0" borderId="10" xfId="0" applyFont="1" applyFill="1" applyBorder="1" applyAlignment="1">
      <alignment horizontal="center" vertical="center"/>
    </xf>
    <xf numFmtId="0" fontId="53" fillId="0" borderId="0" xfId="0" applyFont="1" applyAlignment="1">
      <alignment horizontal="left" vertical="top" wrapText="1"/>
    </xf>
    <xf numFmtId="0" fontId="53" fillId="0" borderId="0" xfId="0" applyFont="1" applyAlignment="1">
      <alignment horizontal="left" vertical="center" wrapText="1"/>
    </xf>
    <xf numFmtId="0" fontId="53" fillId="0" borderId="0" xfId="0" applyFont="1" applyBorder="1" applyAlignment="1">
      <alignment horizontal="left" vertical="center"/>
    </xf>
    <xf numFmtId="0" fontId="53" fillId="0" borderId="0" xfId="0" applyFont="1" applyBorder="1" applyAlignment="1">
      <alignment horizontal="left" vertical="top" wrapText="1"/>
    </xf>
    <xf numFmtId="0" fontId="58" fillId="0" borderId="0" xfId="0" applyFont="1" applyBorder="1" applyAlignment="1">
      <alignment vertical="center" wrapText="1"/>
    </xf>
    <xf numFmtId="0" fontId="0" fillId="0" borderId="0" xfId="0" applyFont="1" applyBorder="1" applyAlignment="1">
      <alignment horizontal="left" vertical="top" wrapText="1"/>
    </xf>
    <xf numFmtId="0" fontId="59" fillId="33" borderId="10" xfId="0" applyFont="1" applyFill="1" applyBorder="1" applyAlignment="1">
      <alignment horizontal="center" vertical="center" wrapText="1"/>
    </xf>
    <xf numFmtId="0" fontId="60" fillId="0" borderId="10" xfId="0" applyFont="1" applyBorder="1" applyAlignment="1">
      <alignment horizontal="justify" vertical="center"/>
    </xf>
    <xf numFmtId="0" fontId="61" fillId="0" borderId="10" xfId="0" applyFont="1" applyFill="1" applyBorder="1" applyAlignment="1">
      <alignment horizontal="center" vertical="center" wrapText="1"/>
    </xf>
    <xf numFmtId="0" fontId="60" fillId="0" borderId="10" xfId="0" applyFont="1" applyBorder="1" applyAlignment="1">
      <alignment vertical="center"/>
    </xf>
    <xf numFmtId="0" fontId="62"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3" fillId="0" borderId="10" xfId="0" applyFont="1" applyBorder="1" applyAlignment="1">
      <alignment horizontal="justify" vertical="center"/>
    </xf>
    <xf numFmtId="0" fontId="52" fillId="33" borderId="10" xfId="0" applyFont="1" applyFill="1" applyBorder="1" applyAlignment="1">
      <alignment horizontal="left" vertical="center"/>
    </xf>
    <xf numFmtId="0" fontId="51" fillId="0" borderId="10" xfId="0" applyFont="1" applyFill="1" applyBorder="1" applyAlignment="1">
      <alignment horizontal="left" vertical="center"/>
    </xf>
    <xf numFmtId="0" fontId="59"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xf>
    <xf numFmtId="0" fontId="64"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
  <sheetViews>
    <sheetView tabSelected="1" zoomScale="80" zoomScaleNormal="80" workbookViewId="0" topLeftCell="A49">
      <selection activeCell="Q52" sqref="Q52"/>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47" customWidth="1"/>
    <col min="7" max="7" width="10.7109375" style="13" customWidth="1"/>
    <col min="8" max="8" width="25.57421875" style="14" customWidth="1"/>
    <col min="9" max="9" width="28.8515625" style="14" customWidth="1"/>
    <col min="10" max="10" width="16.57421875" style="14" customWidth="1"/>
  </cols>
  <sheetData>
    <row r="1" spans="1:8" ht="24.75" customHeight="1">
      <c r="A1" s="30" t="s">
        <v>35</v>
      </c>
      <c r="B1" s="30"/>
      <c r="C1" s="50"/>
      <c r="D1" s="30"/>
      <c r="E1" s="30"/>
      <c r="F1" s="46"/>
      <c r="G1" s="12"/>
      <c r="H1" s="15"/>
    </row>
    <row r="2" spans="1:10" s="2" customFormat="1" ht="21" customHeight="1">
      <c r="A2" s="23" t="s">
        <v>36</v>
      </c>
      <c r="B2" s="23"/>
      <c r="C2" s="23"/>
      <c r="D2" s="21"/>
      <c r="E2" s="21"/>
      <c r="F2" s="48"/>
      <c r="G2" s="22"/>
      <c r="H2" s="20"/>
      <c r="I2" s="20"/>
      <c r="J2" s="3"/>
    </row>
    <row r="3" spans="1:10" s="2" customFormat="1" ht="21" customHeight="1">
      <c r="A3" s="23" t="s">
        <v>37</v>
      </c>
      <c r="B3" s="23"/>
      <c r="C3" s="23"/>
      <c r="D3" s="21"/>
      <c r="E3" s="21"/>
      <c r="F3" s="48"/>
      <c r="G3" s="22"/>
      <c r="H3" s="20"/>
      <c r="I3" s="20"/>
      <c r="J3" s="3"/>
    </row>
    <row r="4" spans="1:10" s="2" customFormat="1" ht="21" customHeight="1">
      <c r="A4" s="23" t="s">
        <v>38</v>
      </c>
      <c r="B4" s="23"/>
      <c r="C4" s="23"/>
      <c r="D4" s="21"/>
      <c r="E4" s="21"/>
      <c r="F4" s="48"/>
      <c r="G4" s="22"/>
      <c r="H4" s="20"/>
      <c r="I4" s="20"/>
      <c r="J4" s="3"/>
    </row>
    <row r="5" spans="1:10" s="2" customFormat="1" ht="21" customHeight="1">
      <c r="A5" s="23" t="s">
        <v>39</v>
      </c>
      <c r="B5" s="23"/>
      <c r="C5" s="23"/>
      <c r="D5" s="21"/>
      <c r="E5" s="21"/>
      <c r="F5" s="48"/>
      <c r="G5" s="22"/>
      <c r="H5" s="20"/>
      <c r="I5" s="20"/>
      <c r="J5" s="3"/>
    </row>
    <row r="6" spans="1:10" s="2" customFormat="1" ht="21" customHeight="1">
      <c r="A6" s="23" t="s">
        <v>40</v>
      </c>
      <c r="B6" s="23"/>
      <c r="C6" s="23"/>
      <c r="D6" s="21"/>
      <c r="E6" s="21"/>
      <c r="F6" s="48"/>
      <c r="G6" s="22"/>
      <c r="H6" s="20"/>
      <c r="I6" s="20"/>
      <c r="J6" s="3"/>
    </row>
    <row r="7" spans="1:10" s="2" customFormat="1" ht="21" customHeight="1">
      <c r="A7" s="23" t="s">
        <v>41</v>
      </c>
      <c r="B7" s="23"/>
      <c r="C7" s="23"/>
      <c r="D7" s="21"/>
      <c r="E7" s="21"/>
      <c r="F7" s="48"/>
      <c r="G7" s="22"/>
      <c r="H7" s="20"/>
      <c r="I7" s="20"/>
      <c r="J7" s="3"/>
    </row>
    <row r="8" spans="1:10" s="2" customFormat="1" ht="21" customHeight="1">
      <c r="A8" s="23" t="s">
        <v>42</v>
      </c>
      <c r="B8" s="23"/>
      <c r="C8" s="23"/>
      <c r="D8" s="21"/>
      <c r="E8" s="21"/>
      <c r="F8" s="48"/>
      <c r="G8" s="22"/>
      <c r="H8" s="20"/>
      <c r="I8" s="20"/>
      <c r="J8" s="3"/>
    </row>
    <row r="9" spans="1:9" ht="21" customHeight="1">
      <c r="A9" s="3" t="s">
        <v>43</v>
      </c>
      <c r="B9" s="3"/>
      <c r="G9" s="11"/>
      <c r="H9" s="9"/>
      <c r="I9" s="10"/>
    </row>
    <row r="10" spans="7:9" ht="21" customHeight="1">
      <c r="G10" s="11"/>
      <c r="H10" s="18"/>
      <c r="I10" s="19"/>
    </row>
    <row r="11" spans="1:9" ht="21" customHeight="1">
      <c r="A11" s="31" t="s">
        <v>64</v>
      </c>
      <c r="B11" s="31"/>
      <c r="C11" s="51"/>
      <c r="D11" s="10"/>
      <c r="E11" s="10"/>
      <c r="F11" s="49"/>
      <c r="G11" s="11"/>
      <c r="H11" s="9"/>
      <c r="I11" s="10"/>
    </row>
    <row r="12" spans="1:9" ht="11.25" customHeight="1">
      <c r="A12" s="18"/>
      <c r="B12" s="18"/>
      <c r="C12" s="51"/>
      <c r="D12" s="17"/>
      <c r="E12" s="17"/>
      <c r="F12" s="49"/>
      <c r="G12" s="11"/>
      <c r="H12" s="16"/>
      <c r="I12" s="17"/>
    </row>
    <row r="13" spans="1:10" ht="34.5" customHeight="1">
      <c r="A13" s="5" t="s">
        <v>49</v>
      </c>
      <c r="B13" s="5" t="s">
        <v>240</v>
      </c>
      <c r="C13" s="52" t="s">
        <v>4</v>
      </c>
      <c r="D13" s="5" t="s">
        <v>0</v>
      </c>
      <c r="E13" s="4" t="s">
        <v>1</v>
      </c>
      <c r="F13" s="5" t="s">
        <v>2</v>
      </c>
      <c r="G13" s="4" t="s">
        <v>3</v>
      </c>
      <c r="H13" s="1" t="s">
        <v>33</v>
      </c>
      <c r="I13" s="5" t="s">
        <v>10</v>
      </c>
      <c r="J13" s="5" t="s">
        <v>9</v>
      </c>
    </row>
    <row r="14" spans="1:10" ht="27">
      <c r="A14" s="36" t="s">
        <v>65</v>
      </c>
      <c r="B14" s="36" t="s">
        <v>241</v>
      </c>
      <c r="C14" s="53" t="str">
        <f>HYPERLINK("https://www.library.pref.chiba.lg.jp/licsxp-iopac/WOpacMsgNewListToTifTilDetailAction.do?tilcod=1000000653406","民話と生活神崎町")</f>
        <v>民話と生活神崎町</v>
      </c>
      <c r="D14" s="24" t="s">
        <v>66</v>
      </c>
      <c r="E14" s="33" t="s">
        <v>67</v>
      </c>
      <c r="F14" s="33" t="s">
        <v>68</v>
      </c>
      <c r="G14" s="24" t="s">
        <v>69</v>
      </c>
      <c r="H14" s="24" t="s">
        <v>70</v>
      </c>
      <c r="I14" s="34" t="s">
        <v>71</v>
      </c>
      <c r="J14" s="35" t="s">
        <v>72</v>
      </c>
    </row>
    <row r="15" spans="1:10" ht="27">
      <c r="A15" s="24" t="s">
        <v>73</v>
      </c>
      <c r="B15" s="24" t="s">
        <v>242</v>
      </c>
      <c r="C15" s="53" t="str">
        <f>HYPERLINK("https://www.library.pref.chiba.lg.jp/licsxp-iopac/WOpacMsgNewListToTifTilDetailAction.do?tilcod=1000100242519","東総の伝説と奇談")</f>
        <v>東総の伝説と奇談</v>
      </c>
      <c r="D15" s="24" t="s">
        <v>74</v>
      </c>
      <c r="E15" s="33" t="s">
        <v>75</v>
      </c>
      <c r="F15" s="54" t="s">
        <v>76</v>
      </c>
      <c r="G15" s="36" t="s">
        <v>77</v>
      </c>
      <c r="H15" s="24" t="s">
        <v>78</v>
      </c>
      <c r="I15" s="34" t="s">
        <v>79</v>
      </c>
      <c r="J15" s="33" t="s">
        <v>80</v>
      </c>
    </row>
    <row r="16" spans="1:10" ht="27">
      <c r="A16" s="24" t="s">
        <v>81</v>
      </c>
      <c r="B16" s="24" t="s">
        <v>243</v>
      </c>
      <c r="C16" s="55" t="str">
        <f>HYPERLINK("https://www.library.pref.chiba.lg.jp/licsxp-iopac/WOpacMsgNewListToTifTilDetailAction.do?tilcod=1000000759900","房総の不思議な話、珍しい話")</f>
        <v>房総の不思議な話、珍しい話</v>
      </c>
      <c r="D16" s="24" t="s">
        <v>82</v>
      </c>
      <c r="E16" s="33" t="s">
        <v>83</v>
      </c>
      <c r="F16" s="54" t="s">
        <v>84</v>
      </c>
      <c r="G16" s="36" t="s">
        <v>77</v>
      </c>
      <c r="H16" s="24" t="s">
        <v>85</v>
      </c>
      <c r="I16" s="34" t="s">
        <v>86</v>
      </c>
      <c r="J16" s="33" t="s">
        <v>87</v>
      </c>
    </row>
    <row r="17" spans="1:10" ht="27">
      <c r="A17" s="24" t="s">
        <v>88</v>
      </c>
      <c r="B17" s="24" t="s">
        <v>244</v>
      </c>
      <c r="C17" s="53" t="str">
        <f>HYPERLINK("https://www.library.pref.chiba.lg.jp/licsxp-iopac/WOpacMsgNewListToTifTilDetailAction.do?tilcod=1000000244875","千葉県妖怪奇異史談")</f>
        <v>千葉県妖怪奇異史談</v>
      </c>
      <c r="D17" s="24" t="s">
        <v>89</v>
      </c>
      <c r="E17" s="33" t="s">
        <v>90</v>
      </c>
      <c r="F17" s="54" t="s">
        <v>91</v>
      </c>
      <c r="G17" s="36" t="s">
        <v>92</v>
      </c>
      <c r="H17" s="24" t="s">
        <v>93</v>
      </c>
      <c r="I17" s="34" t="s">
        <v>94</v>
      </c>
      <c r="J17" s="33" t="s">
        <v>87</v>
      </c>
    </row>
    <row r="18" spans="1:10" ht="27">
      <c r="A18" s="36" t="s">
        <v>238</v>
      </c>
      <c r="B18" s="34" t="s">
        <v>245</v>
      </c>
      <c r="C18" s="56" t="str">
        <f>HYPERLINK("https://www.library.pref.chiba.lg.jp/licsxp-iopac/WOpacMsgNewListToTifTilDetailAction.do?tilcod=1000000761885","房総の秘められた話、奇々怪々な話")</f>
        <v>房総の秘められた話、奇々怪々な話</v>
      </c>
      <c r="D18" s="36" t="s">
        <v>82</v>
      </c>
      <c r="E18" s="33">
        <v>1983</v>
      </c>
      <c r="F18" s="57" t="s">
        <v>95</v>
      </c>
      <c r="G18" s="34" t="s">
        <v>92</v>
      </c>
      <c r="H18" s="36" t="s">
        <v>87</v>
      </c>
      <c r="I18" s="36" t="s">
        <v>96</v>
      </c>
      <c r="J18" s="37" t="s">
        <v>87</v>
      </c>
    </row>
    <row r="19" spans="1:10" ht="27">
      <c r="A19" s="36" t="s">
        <v>97</v>
      </c>
      <c r="B19" s="36" t="s">
        <v>246</v>
      </c>
      <c r="C19" s="53" t="str">
        <f>HYPERLINK("https://www.library.pref.chiba.lg.jp/licsxp-iopac/WOpacMsgNewListToTifTilDetailAction.do?tilcod=1000000653406","民話と生活神崎町")</f>
        <v>民話と生活神崎町</v>
      </c>
      <c r="D19" s="24" t="s">
        <v>66</v>
      </c>
      <c r="E19" s="33" t="s">
        <v>67</v>
      </c>
      <c r="F19" s="33" t="s">
        <v>68</v>
      </c>
      <c r="G19" s="24" t="s">
        <v>69</v>
      </c>
      <c r="H19" s="24" t="s">
        <v>70</v>
      </c>
      <c r="I19" s="34" t="s">
        <v>98</v>
      </c>
      <c r="J19" s="35" t="s">
        <v>99</v>
      </c>
    </row>
    <row r="20" spans="1:10" ht="13.5">
      <c r="A20" s="36" t="s">
        <v>100</v>
      </c>
      <c r="B20" s="36" t="s">
        <v>247</v>
      </c>
      <c r="C20" s="53" t="str">
        <f>HYPERLINK("https://www.library.pref.chiba.lg.jp/licsxp-iopac/WOpacMsgNewListToTifTilDetailAction.do?tilcod=1000000731360","房総の伝説")</f>
        <v>房総の伝説</v>
      </c>
      <c r="D20" s="24" t="s">
        <v>101</v>
      </c>
      <c r="E20" s="33" t="s">
        <v>102</v>
      </c>
      <c r="F20" s="33" t="s">
        <v>103</v>
      </c>
      <c r="G20" s="24" t="s">
        <v>104</v>
      </c>
      <c r="H20" s="24" t="s">
        <v>105</v>
      </c>
      <c r="I20" s="34" t="s">
        <v>106</v>
      </c>
      <c r="J20" s="35" t="s">
        <v>99</v>
      </c>
    </row>
    <row r="21" spans="1:10" s="27" customFormat="1" ht="27">
      <c r="A21" s="36" t="s">
        <v>107</v>
      </c>
      <c r="B21" s="36" t="s">
        <v>248</v>
      </c>
      <c r="C21" s="55" t="str">
        <f>HYPERLINK("https://www.library.pref.chiba.lg.jp/licsxp-iopac/WOpacMsgNewListToTifTilDetailAction.do?tilcod=1000000759900","房総の不思議な話、珍しい話")</f>
        <v>房総の不思議な話、珍しい話</v>
      </c>
      <c r="D21" s="36" t="s">
        <v>82</v>
      </c>
      <c r="E21" s="33" t="s">
        <v>83</v>
      </c>
      <c r="F21" s="57" t="s">
        <v>84</v>
      </c>
      <c r="G21" s="36" t="s">
        <v>77</v>
      </c>
      <c r="H21" s="36" t="s">
        <v>87</v>
      </c>
      <c r="I21" s="34" t="s">
        <v>108</v>
      </c>
      <c r="J21" s="35" t="s">
        <v>87</v>
      </c>
    </row>
    <row r="22" spans="1:10" ht="27">
      <c r="A22" s="36" t="s">
        <v>109</v>
      </c>
      <c r="B22" s="36" t="s">
        <v>249</v>
      </c>
      <c r="C22" s="53" t="str">
        <f>HYPERLINK("https://www.library.pref.chiba.lg.jp/licsxp-iopac/WOpacMsgNewListToTifTilDetailAction.do?tilcod=1000000653406","民話と生活神崎町")</f>
        <v>民話と生活神崎町</v>
      </c>
      <c r="D22" s="24" t="s">
        <v>66</v>
      </c>
      <c r="E22" s="33" t="s">
        <v>67</v>
      </c>
      <c r="F22" s="33" t="s">
        <v>68</v>
      </c>
      <c r="G22" s="24" t="s">
        <v>69</v>
      </c>
      <c r="H22" s="24" t="s">
        <v>110</v>
      </c>
      <c r="I22" s="34" t="s">
        <v>111</v>
      </c>
      <c r="J22" s="35" t="s">
        <v>99</v>
      </c>
    </row>
    <row r="23" spans="1:10" ht="27">
      <c r="A23" s="24" t="s">
        <v>112</v>
      </c>
      <c r="B23" s="24" t="s">
        <v>250</v>
      </c>
      <c r="C23" s="58" t="str">
        <f>HYPERLINK("https://www.library.pref.chiba.lg.jp/licsxp-iopac/WOpacMsgNewListToTifTilDetailAction.do?tilcod=1000100557038","八千代の昔話　四十三話")</f>
        <v>八千代の昔話　四十三話</v>
      </c>
      <c r="D23" s="24" t="s">
        <v>113</v>
      </c>
      <c r="E23" s="33" t="s">
        <v>114</v>
      </c>
      <c r="F23" s="54" t="s">
        <v>115</v>
      </c>
      <c r="G23" s="36" t="s">
        <v>5</v>
      </c>
      <c r="H23" s="24" t="s">
        <v>116</v>
      </c>
      <c r="I23" s="34" t="s">
        <v>117</v>
      </c>
      <c r="J23" s="33" t="s">
        <v>118</v>
      </c>
    </row>
    <row r="24" spans="1:10" s="27" customFormat="1" ht="27">
      <c r="A24" s="36" t="s">
        <v>119</v>
      </c>
      <c r="B24" s="36" t="s">
        <v>251</v>
      </c>
      <c r="C24" s="53" t="str">
        <f>HYPERLINK("https://www.library.pref.chiba.lg.jp/licsxp-iopac/WOpacMsgNewListToTifTilDetailAction.do?tilcod=1000000886364","房総・民話撰")</f>
        <v>房総・民話撰</v>
      </c>
      <c r="D24" s="36" t="s">
        <v>252</v>
      </c>
      <c r="E24" s="38" t="s">
        <v>120</v>
      </c>
      <c r="F24" s="57" t="s">
        <v>253</v>
      </c>
      <c r="G24" s="36" t="s">
        <v>122</v>
      </c>
      <c r="H24" s="36" t="s">
        <v>123</v>
      </c>
      <c r="I24" s="34" t="s">
        <v>124</v>
      </c>
      <c r="J24" s="38" t="s">
        <v>125</v>
      </c>
    </row>
    <row r="25" spans="1:10" ht="27">
      <c r="A25" s="36" t="s">
        <v>126</v>
      </c>
      <c r="B25" s="36" t="s">
        <v>254</v>
      </c>
      <c r="C25" s="53" t="str">
        <f>HYPERLINK("https://www.library.pref.chiba.lg.jp/licsxp-iopac/WOpacMsgNewListToTifTilDetailAction.do?tilcod=1000000886364","房総・民話撰")</f>
        <v>房総・民話撰</v>
      </c>
      <c r="D25" s="36" t="s">
        <v>255</v>
      </c>
      <c r="E25" s="38" t="s">
        <v>120</v>
      </c>
      <c r="F25" s="57" t="s">
        <v>121</v>
      </c>
      <c r="G25" s="36" t="s">
        <v>122</v>
      </c>
      <c r="H25" s="36" t="s">
        <v>127</v>
      </c>
      <c r="I25" s="34" t="s">
        <v>128</v>
      </c>
      <c r="J25" s="38" t="s">
        <v>125</v>
      </c>
    </row>
    <row r="26" spans="1:10" ht="27">
      <c r="A26" s="36" t="s">
        <v>129</v>
      </c>
      <c r="B26" s="36" t="s">
        <v>256</v>
      </c>
      <c r="C26" s="53" t="str">
        <f>HYPERLINK("https://www.library.pref.chiba.lg.jp/licsxp-iopac/WOpacMsgNewListToTifTilDetailAction.do?tilcod=1000000886364","房総・民話撰")</f>
        <v>房総・民話撰</v>
      </c>
      <c r="D26" s="36" t="s">
        <v>252</v>
      </c>
      <c r="E26" s="38" t="s">
        <v>120</v>
      </c>
      <c r="F26" s="57" t="s">
        <v>257</v>
      </c>
      <c r="G26" s="36" t="s">
        <v>122</v>
      </c>
      <c r="H26" s="36" t="s">
        <v>123</v>
      </c>
      <c r="I26" s="34" t="s">
        <v>130</v>
      </c>
      <c r="J26" s="38" t="s">
        <v>125</v>
      </c>
    </row>
    <row r="27" spans="1:10" s="27" customFormat="1" ht="27">
      <c r="A27" s="36" t="s">
        <v>131</v>
      </c>
      <c r="B27" s="36" t="s">
        <v>258</v>
      </c>
      <c r="C27" s="53" t="str">
        <f>HYPERLINK("https://www.library.pref.chiba.lg.jp/licsxp-iopac/WOpacMsgNewListToTifTilDetailAction.do?tilcod=1000000653406","民話と生活神崎町")</f>
        <v>民話と生活神崎町</v>
      </c>
      <c r="D27" s="24" t="s">
        <v>66</v>
      </c>
      <c r="E27" s="33" t="s">
        <v>67</v>
      </c>
      <c r="F27" s="33" t="s">
        <v>68</v>
      </c>
      <c r="G27" s="24" t="s">
        <v>69</v>
      </c>
      <c r="H27" s="24" t="s">
        <v>132</v>
      </c>
      <c r="I27" s="34" t="s">
        <v>133</v>
      </c>
      <c r="J27" s="35" t="s">
        <v>134</v>
      </c>
    </row>
    <row r="28" spans="1:10" ht="21">
      <c r="A28" s="1" t="s">
        <v>53</v>
      </c>
      <c r="B28" s="1" t="s">
        <v>259</v>
      </c>
      <c r="C28" s="53" t="str">
        <f>HYPERLINK("https://www.library.pref.chiba.lg.jp/licsxp-iopac/WOpacMsgNewListToTifTilDetailAction.do?tilcod=1000000844473","房総むかしばなし　その１")</f>
        <v>房総むかしばなし　その１</v>
      </c>
      <c r="D28" s="7" t="s">
        <v>34</v>
      </c>
      <c r="E28" s="8">
        <v>1978</v>
      </c>
      <c r="F28" s="6" t="s">
        <v>45</v>
      </c>
      <c r="G28" s="59" t="s">
        <v>11</v>
      </c>
      <c r="H28" s="1" t="s">
        <v>7</v>
      </c>
      <c r="I28" s="39"/>
      <c r="J28" s="5"/>
    </row>
    <row r="29" spans="1:10" ht="13.5">
      <c r="A29" s="24" t="s">
        <v>135</v>
      </c>
      <c r="B29" s="24" t="s">
        <v>260</v>
      </c>
      <c r="C29" s="53" t="str">
        <f>HYPERLINK("https://www.library.pref.chiba.lg.jp/licsxp-iopac/WOpacMsgNewListToTifTilDetailAction.do?tilcod=1000000731360","房総の伝説")</f>
        <v>房総の伝説</v>
      </c>
      <c r="D29" s="24" t="s">
        <v>101</v>
      </c>
      <c r="E29" s="33" t="s">
        <v>102</v>
      </c>
      <c r="F29" s="33" t="s">
        <v>103</v>
      </c>
      <c r="G29" s="24" t="s">
        <v>104</v>
      </c>
      <c r="H29" s="24" t="s">
        <v>105</v>
      </c>
      <c r="I29" s="40" t="s">
        <v>136</v>
      </c>
      <c r="J29" s="33"/>
    </row>
    <row r="30" spans="1:10" ht="21">
      <c r="A30" s="1" t="s">
        <v>54</v>
      </c>
      <c r="B30" s="1" t="s">
        <v>261</v>
      </c>
      <c r="C30" s="55" t="str">
        <f>HYPERLINK("https://www.library.pref.chiba.lg.jp/licsxp-iopac/WOpacMsgNewListToTifTilDetailAction.do?tilcod=1000000454818","千葉のむかし話　改訂版")</f>
        <v>千葉のむかし話　改訂版</v>
      </c>
      <c r="D30" s="7" t="s">
        <v>12</v>
      </c>
      <c r="E30" s="8">
        <v>1986</v>
      </c>
      <c r="F30" s="6" t="s">
        <v>18</v>
      </c>
      <c r="G30" s="59" t="s">
        <v>8</v>
      </c>
      <c r="H30" s="1" t="s">
        <v>13</v>
      </c>
      <c r="I30" s="39" t="s">
        <v>14</v>
      </c>
      <c r="J30" s="5"/>
    </row>
    <row r="31" spans="1:10" ht="21">
      <c r="A31" s="1" t="s">
        <v>55</v>
      </c>
      <c r="B31" s="1" t="s">
        <v>261</v>
      </c>
      <c r="C31" s="53" t="str">
        <f>HYPERLINK("https://www.library.pref.chiba.lg.jp/licsxp-iopac/WOpacMsgNewListToTifTilDetailAction.do?tilcod=1000000672568","読みがたり千葉のむかし話")</f>
        <v>読みがたり千葉のむかし話</v>
      </c>
      <c r="D31" s="7" t="s">
        <v>17</v>
      </c>
      <c r="E31" s="8">
        <v>2005</v>
      </c>
      <c r="F31" s="6" t="s">
        <v>46</v>
      </c>
      <c r="G31" s="59" t="s">
        <v>5</v>
      </c>
      <c r="H31" s="1" t="s">
        <v>13</v>
      </c>
      <c r="I31" s="39" t="s">
        <v>15</v>
      </c>
      <c r="J31" s="5"/>
    </row>
    <row r="32" spans="1:10" ht="21">
      <c r="A32" s="1" t="s">
        <v>56</v>
      </c>
      <c r="B32" s="1" t="s">
        <v>262</v>
      </c>
      <c r="C32" s="55" t="str">
        <f>HYPERLINK("https://www.library.pref.chiba.lg.jp/licsxp-iopac/WOpacMsgNewListToTifTilDetailAction.do?tilcod=1000000844389","千葉県の民話　続")</f>
        <v>千葉県の民話　続</v>
      </c>
      <c r="D32" s="7" t="s">
        <v>23</v>
      </c>
      <c r="E32" s="8">
        <v>1981</v>
      </c>
      <c r="F32" s="6" t="s">
        <v>24</v>
      </c>
      <c r="G32" s="59" t="s">
        <v>25</v>
      </c>
      <c r="H32" s="1" t="s">
        <v>26</v>
      </c>
      <c r="I32" s="39" t="s">
        <v>27</v>
      </c>
      <c r="J32" s="5"/>
    </row>
    <row r="33" spans="1:10" ht="13.5">
      <c r="A33" s="24" t="s">
        <v>137</v>
      </c>
      <c r="B33" s="24" t="s">
        <v>263</v>
      </c>
      <c r="C33" s="53" t="str">
        <f>HYPERLINK("https://www.library.pref.chiba.lg.jp/licsxp-iopac/WOpacMsgNewListToTifTilDetailAction.do?tilcod=1000000731360","房総の伝説")</f>
        <v>房総の伝説</v>
      </c>
      <c r="D33" s="24" t="s">
        <v>101</v>
      </c>
      <c r="E33" s="33" t="s">
        <v>102</v>
      </c>
      <c r="F33" s="33" t="s">
        <v>103</v>
      </c>
      <c r="G33" s="24" t="s">
        <v>104</v>
      </c>
      <c r="H33" s="24" t="s">
        <v>105</v>
      </c>
      <c r="I33" s="40" t="s">
        <v>136</v>
      </c>
      <c r="J33" s="33"/>
    </row>
    <row r="34" spans="1:10" ht="21">
      <c r="A34" s="1" t="s">
        <v>57</v>
      </c>
      <c r="B34" s="1" t="s">
        <v>264</v>
      </c>
      <c r="C34" s="55" t="str">
        <f>HYPERLINK("https://www.library.pref.chiba.lg.jp/licsxp-iopac/WOpacMsgNewListToTifTilDetailAction.do?tilcod=1000000905526","千葉のふるさとむかし話")</f>
        <v>千葉のふるさとむかし話</v>
      </c>
      <c r="D34" s="7" t="s">
        <v>265</v>
      </c>
      <c r="E34" s="8">
        <v>1992</v>
      </c>
      <c r="F34" s="6" t="s">
        <v>47</v>
      </c>
      <c r="G34" s="59" t="s">
        <v>5</v>
      </c>
      <c r="H34" s="1" t="s">
        <v>7</v>
      </c>
      <c r="I34" s="39"/>
      <c r="J34" s="5"/>
    </row>
    <row r="35" spans="1:10" ht="27">
      <c r="A35" s="36" t="s">
        <v>138</v>
      </c>
      <c r="B35" s="34" t="s">
        <v>266</v>
      </c>
      <c r="C35" s="56" t="str">
        <f>HYPERLINK("https://www.library.pref.chiba.lg.jp/licsxp-iopac/WOpacMsgNewListToTifTilDetailAction.do?tilcod=1000000761885","房総の秘められた話、奇々怪々な話")</f>
        <v>房総の秘められた話、奇々怪々な話</v>
      </c>
      <c r="D35" s="36" t="s">
        <v>82</v>
      </c>
      <c r="E35" s="33">
        <v>1983</v>
      </c>
      <c r="F35" s="57" t="s">
        <v>95</v>
      </c>
      <c r="G35" s="34" t="s">
        <v>92</v>
      </c>
      <c r="H35" s="36" t="s">
        <v>139</v>
      </c>
      <c r="I35" s="36" t="s">
        <v>140</v>
      </c>
      <c r="J35" s="37"/>
    </row>
    <row r="36" spans="1:10" ht="21">
      <c r="A36" s="1" t="s">
        <v>52</v>
      </c>
      <c r="B36" s="1" t="s">
        <v>267</v>
      </c>
      <c r="C36" s="55" t="str">
        <f>HYPERLINK("https://www.library.pref.chiba.lg.jp/licsxp-iopac/WOpacMsgNewListToTifTilDetailAction.do?tilcod=1000000734293","房総の民話")</f>
        <v>房総の民話</v>
      </c>
      <c r="D36" s="7" t="s">
        <v>28</v>
      </c>
      <c r="E36" s="8">
        <v>1978</v>
      </c>
      <c r="F36" s="6" t="s">
        <v>45</v>
      </c>
      <c r="G36" s="59" t="s">
        <v>25</v>
      </c>
      <c r="H36" s="1" t="s">
        <v>6</v>
      </c>
      <c r="I36" s="41" t="s">
        <v>32</v>
      </c>
      <c r="J36" s="42"/>
    </row>
    <row r="37" spans="1:10" ht="27">
      <c r="A37" s="24" t="s">
        <v>81</v>
      </c>
      <c r="B37" s="24" t="s">
        <v>268</v>
      </c>
      <c r="C37" s="55" t="str">
        <f>HYPERLINK("https://www.library.pref.chiba.lg.jp/licsxp-iopac/WOpacMsgNewListToTifTilDetailAction.do?tilcod=1000000759900","房総の不思議な話、珍しい話")</f>
        <v>房総の不思議な話、珍しい話</v>
      </c>
      <c r="D37" s="24" t="s">
        <v>82</v>
      </c>
      <c r="E37" s="33" t="s">
        <v>83</v>
      </c>
      <c r="F37" s="54" t="s">
        <v>84</v>
      </c>
      <c r="G37" s="36" t="s">
        <v>77</v>
      </c>
      <c r="H37" s="24" t="s">
        <v>85</v>
      </c>
      <c r="I37" s="43" t="s">
        <v>141</v>
      </c>
      <c r="J37" s="33"/>
    </row>
    <row r="38" spans="1:10" ht="50.25" customHeight="1">
      <c r="A38" s="36" t="s">
        <v>142</v>
      </c>
      <c r="B38" s="34" t="s">
        <v>269</v>
      </c>
      <c r="C38" s="56" t="str">
        <f>HYPERLINK("https://www.library.pref.chiba.lg.jp/licsxp-iopac/WOpacMsgNewListToTifTilDetailAction.do?tilcod=1000000761885","房総の秘められた話、奇々怪々な話")</f>
        <v>房総の秘められた話、奇々怪々な話</v>
      </c>
      <c r="D38" s="36" t="s">
        <v>82</v>
      </c>
      <c r="E38" s="33">
        <v>1983</v>
      </c>
      <c r="F38" s="57" t="s">
        <v>95</v>
      </c>
      <c r="G38" s="34" t="s">
        <v>92</v>
      </c>
      <c r="H38" s="36" t="s">
        <v>143</v>
      </c>
      <c r="I38" s="32" t="s">
        <v>144</v>
      </c>
      <c r="J38" s="37"/>
    </row>
    <row r="39" spans="1:10" ht="27">
      <c r="A39" s="24" t="s">
        <v>145</v>
      </c>
      <c r="B39" s="24" t="s">
        <v>270</v>
      </c>
      <c r="C39" s="53" t="str">
        <f>HYPERLINK("https://www.library.pref.chiba.lg.jp/licsxp-iopac/WOpacMsgNewListToTifTilDetailAction.do?tilcod=1000000940101","浦安の昔ばなし　続")</f>
        <v>浦安の昔ばなし　続</v>
      </c>
      <c r="D39" s="24" t="s">
        <v>146</v>
      </c>
      <c r="E39" s="33" t="s">
        <v>147</v>
      </c>
      <c r="F39" s="54" t="s">
        <v>148</v>
      </c>
      <c r="G39" s="24" t="s">
        <v>149</v>
      </c>
      <c r="H39" s="24" t="s">
        <v>150</v>
      </c>
      <c r="I39" s="40" t="s">
        <v>151</v>
      </c>
      <c r="J39" s="33"/>
    </row>
    <row r="40" spans="1:10" ht="27">
      <c r="A40" s="36" t="s">
        <v>152</v>
      </c>
      <c r="B40" s="34" t="s">
        <v>271</v>
      </c>
      <c r="C40" s="56" t="str">
        <f>HYPERLINK("https://www.library.pref.chiba.lg.jp/licsxp-iopac/WOpacMsgNewListToTifTilDetailAction.do?tilcod=1000000761885","房総の秘められた話、奇々怪々な話")</f>
        <v>房総の秘められた話、奇々怪々な話</v>
      </c>
      <c r="D40" s="36" t="s">
        <v>82</v>
      </c>
      <c r="E40" s="33">
        <v>1983</v>
      </c>
      <c r="F40" s="57" t="s">
        <v>95</v>
      </c>
      <c r="G40" s="34" t="s">
        <v>92</v>
      </c>
      <c r="H40" s="36" t="s">
        <v>153</v>
      </c>
      <c r="I40" s="36" t="s">
        <v>154</v>
      </c>
      <c r="J40" s="37"/>
    </row>
    <row r="41" spans="1:10" ht="27">
      <c r="A41" s="24" t="s">
        <v>155</v>
      </c>
      <c r="B41" s="24" t="s">
        <v>272</v>
      </c>
      <c r="C41" s="53" t="str">
        <f>HYPERLINK("https://www.library.pref.chiba.lg.jp/licsxp-iopac/WOpacMsgNewListToTifTilDetailAction.do?tilcod=1000000940101","浦安の昔ばなし　続")</f>
        <v>浦安の昔ばなし　続</v>
      </c>
      <c r="D41" s="24" t="s">
        <v>146</v>
      </c>
      <c r="E41" s="33" t="s">
        <v>147</v>
      </c>
      <c r="F41" s="54" t="s">
        <v>148</v>
      </c>
      <c r="G41" s="24" t="s">
        <v>149</v>
      </c>
      <c r="H41" s="24" t="s">
        <v>150</v>
      </c>
      <c r="I41" s="40" t="s">
        <v>156</v>
      </c>
      <c r="J41" s="33"/>
    </row>
    <row r="42" spans="1:10" ht="13.5">
      <c r="A42" s="36" t="s">
        <v>157</v>
      </c>
      <c r="B42" s="36" t="s">
        <v>273</v>
      </c>
      <c r="C42" s="53" t="str">
        <f>HYPERLINK("https://www.library.pref.chiba.lg.jp/licsxp-iopac/WOpacMsgNewListToTifTilDetailAction.do?tilcod=1000000905533","富里村史　通史編")</f>
        <v>富里村史　通史編</v>
      </c>
      <c r="D42" s="36" t="s">
        <v>158</v>
      </c>
      <c r="E42" s="38" t="s">
        <v>159</v>
      </c>
      <c r="F42" s="33" t="s">
        <v>160</v>
      </c>
      <c r="G42" s="60" t="s">
        <v>104</v>
      </c>
      <c r="H42" s="36" t="s">
        <v>161</v>
      </c>
      <c r="I42" s="34" t="s">
        <v>162</v>
      </c>
      <c r="J42" s="38"/>
    </row>
    <row r="43" spans="1:10" ht="13.5">
      <c r="A43" s="24" t="s">
        <v>239</v>
      </c>
      <c r="B43" s="24" t="s">
        <v>274</v>
      </c>
      <c r="C43" s="53" t="str">
        <f>HYPERLINK("https://www.library.pref.chiba.lg.jp/licsxp-iopac/WOpacMsgNewListToTifTilDetailAction.do?tilcod=1000000731360","房総の伝説")</f>
        <v>房総の伝説</v>
      </c>
      <c r="D43" s="24" t="s">
        <v>101</v>
      </c>
      <c r="E43" s="33" t="s">
        <v>102</v>
      </c>
      <c r="F43" s="33" t="s">
        <v>103</v>
      </c>
      <c r="G43" s="24" t="s">
        <v>104</v>
      </c>
      <c r="H43" s="24" t="s">
        <v>105</v>
      </c>
      <c r="I43" s="40" t="s">
        <v>163</v>
      </c>
      <c r="J43" s="33"/>
    </row>
    <row r="44" spans="1:10" ht="27">
      <c r="A44" s="24" t="s">
        <v>164</v>
      </c>
      <c r="B44" s="24" t="s">
        <v>275</v>
      </c>
      <c r="C44" s="55" t="str">
        <f>HYPERLINK("https://www.library.pref.chiba.lg.jp/licsxp-iopac/WOpacMsgNewListToTifTilDetailAction.do?tilcod=1000000759900","房総の不思議な話、珍しい話")</f>
        <v>房総の不思議な話、珍しい話</v>
      </c>
      <c r="D44" s="24" t="s">
        <v>82</v>
      </c>
      <c r="E44" s="33" t="s">
        <v>83</v>
      </c>
      <c r="F44" s="54" t="s">
        <v>84</v>
      </c>
      <c r="G44" s="36" t="s">
        <v>77</v>
      </c>
      <c r="H44" s="24" t="s">
        <v>153</v>
      </c>
      <c r="I44" s="34" t="s">
        <v>165</v>
      </c>
      <c r="J44" s="33"/>
    </row>
    <row r="45" spans="1:10" ht="27">
      <c r="A45" s="24" t="s">
        <v>166</v>
      </c>
      <c r="B45" s="24" t="s">
        <v>276</v>
      </c>
      <c r="C45" s="53" t="str">
        <f>HYPERLINK("https://www.library.pref.chiba.lg.jp/licsxp-iopac/WOpacMsgNewListToTifTilDetailAction.do?tilcod=1000000244875","千葉県妖怪奇異史談")</f>
        <v>千葉県妖怪奇異史談</v>
      </c>
      <c r="D45" s="24" t="s">
        <v>89</v>
      </c>
      <c r="E45" s="33" t="s">
        <v>90</v>
      </c>
      <c r="F45" s="54" t="s">
        <v>91</v>
      </c>
      <c r="G45" s="36" t="s">
        <v>92</v>
      </c>
      <c r="H45" s="24" t="s">
        <v>153</v>
      </c>
      <c r="I45" s="34" t="s">
        <v>277</v>
      </c>
      <c r="J45" s="33"/>
    </row>
    <row r="46" spans="1:10" ht="21">
      <c r="A46" s="1" t="s">
        <v>58</v>
      </c>
      <c r="B46" s="1" t="s">
        <v>278</v>
      </c>
      <c r="C46" s="55" t="str">
        <f>HYPERLINK("https://www.library.pref.chiba.lg.jp/licsxp-iopac/WOpacMsgNewListToTifTilDetailAction.do?tilcod=1000000855686","千葉の伝説")</f>
        <v>千葉の伝説</v>
      </c>
      <c r="D46" s="7" t="s">
        <v>17</v>
      </c>
      <c r="E46" s="8">
        <v>1981</v>
      </c>
      <c r="F46" s="6" t="s">
        <v>18</v>
      </c>
      <c r="G46" s="59" t="s">
        <v>5</v>
      </c>
      <c r="H46" s="1" t="s">
        <v>7</v>
      </c>
      <c r="I46" s="39" t="s">
        <v>48</v>
      </c>
      <c r="J46" s="5"/>
    </row>
    <row r="47" spans="1:10" ht="13.5">
      <c r="A47" s="36" t="s">
        <v>167</v>
      </c>
      <c r="B47" s="24" t="s">
        <v>279</v>
      </c>
      <c r="C47" s="53" t="str">
        <f>HYPERLINK("https://www.library.pref.chiba.lg.jp/licsxp-iopac/WOpacMsgNewListToTifTilDetailAction.do?tilcod=1000000901667","浦安の世間話")</f>
        <v>浦安の世間話</v>
      </c>
      <c r="D47" s="44" t="s">
        <v>168</v>
      </c>
      <c r="E47" s="45" t="s">
        <v>169</v>
      </c>
      <c r="F47" s="61" t="s">
        <v>170</v>
      </c>
      <c r="G47" s="44" t="s">
        <v>171</v>
      </c>
      <c r="H47" s="44" t="s">
        <v>150</v>
      </c>
      <c r="I47" s="34" t="s">
        <v>172</v>
      </c>
      <c r="J47" s="37"/>
    </row>
    <row r="48" spans="1:10" ht="27">
      <c r="A48" s="24" t="s">
        <v>173</v>
      </c>
      <c r="B48" s="24" t="s">
        <v>280</v>
      </c>
      <c r="C48" s="53" t="str">
        <f>HYPERLINK("https://www.library.pref.chiba.lg.jp/licsxp-iopac/WOpacMsgNewListToTifTilDetailAction.do?tilcod=1000000244875","千葉県妖怪奇異史談")</f>
        <v>千葉県妖怪奇異史談</v>
      </c>
      <c r="D48" s="24" t="s">
        <v>89</v>
      </c>
      <c r="E48" s="33" t="s">
        <v>90</v>
      </c>
      <c r="F48" s="54" t="s">
        <v>91</v>
      </c>
      <c r="G48" s="36" t="s">
        <v>92</v>
      </c>
      <c r="H48" s="24" t="s">
        <v>174</v>
      </c>
      <c r="I48" s="34" t="s">
        <v>154</v>
      </c>
      <c r="J48" s="33"/>
    </row>
    <row r="49" spans="1:10" ht="21">
      <c r="A49" s="1" t="s">
        <v>175</v>
      </c>
      <c r="B49" s="24" t="s">
        <v>281</v>
      </c>
      <c r="C49" s="55" t="str">
        <f>HYPERLINK("https://www.library.pref.chiba.lg.jp/licsxp-iopac/WOpacMsgNewListToTifTilDetailAction.do?tilcod=1000000752018","千葉県の民話")</f>
        <v>千葉県の民話</v>
      </c>
      <c r="D49" s="29" t="s">
        <v>63</v>
      </c>
      <c r="E49" s="28">
        <v>1980</v>
      </c>
      <c r="F49" s="62" t="s">
        <v>18</v>
      </c>
      <c r="G49" s="63" t="s">
        <v>5</v>
      </c>
      <c r="H49" s="24" t="s">
        <v>7</v>
      </c>
      <c r="I49" s="40" t="s">
        <v>20</v>
      </c>
      <c r="J49" s="33"/>
    </row>
    <row r="50" spans="1:10" ht="13.5">
      <c r="A50" s="36" t="s">
        <v>176</v>
      </c>
      <c r="B50" s="36" t="s">
        <v>282</v>
      </c>
      <c r="C50" s="64" t="str">
        <f>HYPERLINK("https://www.library.pref.chiba.lg.jp/licsxp-iopac/WOpacMsgNewListToTifTilDetailAction.do?tilcod=1000000593868","ふるさと印西地方の民話・伝説")</f>
        <v>ふるさと印西地方の民話・伝説</v>
      </c>
      <c r="D50" s="36" t="s">
        <v>283</v>
      </c>
      <c r="E50" s="33" t="s">
        <v>177</v>
      </c>
      <c r="F50" s="57" t="s">
        <v>284</v>
      </c>
      <c r="G50" s="36" t="s">
        <v>178</v>
      </c>
      <c r="H50" s="36" t="s">
        <v>179</v>
      </c>
      <c r="I50" s="34" t="s">
        <v>180</v>
      </c>
      <c r="J50" s="35"/>
    </row>
    <row r="51" spans="1:10" ht="21">
      <c r="A51" s="1" t="s">
        <v>51</v>
      </c>
      <c r="B51" s="1" t="s">
        <v>285</v>
      </c>
      <c r="C51" s="55" t="str">
        <f>HYPERLINK("https://www.library.pref.chiba.lg.jp/licsxp-iopac/WOpacMsgNewListToTifTilDetailAction.do?tilcod=1000000454818","千葉のむかし話　改訂版")</f>
        <v>千葉のむかし話　改訂版</v>
      </c>
      <c r="D51" s="7" t="s">
        <v>12</v>
      </c>
      <c r="E51" s="8">
        <v>1986</v>
      </c>
      <c r="F51" s="6" t="s">
        <v>18</v>
      </c>
      <c r="G51" s="59" t="s">
        <v>8</v>
      </c>
      <c r="H51" s="1" t="s">
        <v>13</v>
      </c>
      <c r="I51" s="39" t="s">
        <v>286</v>
      </c>
      <c r="J51" s="5"/>
    </row>
    <row r="52" spans="1:10" ht="21">
      <c r="A52" s="1" t="s">
        <v>61</v>
      </c>
      <c r="B52" s="1" t="s">
        <v>287</v>
      </c>
      <c r="C52" s="53" t="str">
        <f>HYPERLINK("https://www.library.pref.chiba.lg.jp/licsxp-iopac/WOpacMsgNewListToTifTilDetailAction.do?tilcod=1000000672568","読みがたり千葉のむかし話")</f>
        <v>読みがたり千葉のむかし話</v>
      </c>
      <c r="D52" s="7" t="s">
        <v>17</v>
      </c>
      <c r="E52" s="8">
        <v>2005</v>
      </c>
      <c r="F52" s="6" t="s">
        <v>46</v>
      </c>
      <c r="G52" s="59" t="s">
        <v>5</v>
      </c>
      <c r="H52" s="1" t="s">
        <v>13</v>
      </c>
      <c r="I52" s="39" t="s">
        <v>16</v>
      </c>
      <c r="J52" s="5"/>
    </row>
    <row r="53" spans="1:10" ht="27">
      <c r="A53" s="36" t="s">
        <v>181</v>
      </c>
      <c r="B53" s="36" t="s">
        <v>288</v>
      </c>
      <c r="C53" s="53" t="str">
        <f>HYPERLINK("https://www.library.pref.chiba.lg.jp/licsxp-iopac/WOpacMsgNewListToTifTilDetailAction.do?tilcod=1000000886364","房総・民話撰")</f>
        <v>房総・民話撰</v>
      </c>
      <c r="D53" s="36" t="s">
        <v>289</v>
      </c>
      <c r="E53" s="38" t="s">
        <v>120</v>
      </c>
      <c r="F53" s="57" t="s">
        <v>290</v>
      </c>
      <c r="G53" s="36" t="s">
        <v>122</v>
      </c>
      <c r="H53" s="36" t="s">
        <v>7</v>
      </c>
      <c r="I53" s="34" t="s">
        <v>182</v>
      </c>
      <c r="J53" s="38"/>
    </row>
    <row r="54" spans="1:10" ht="13.5">
      <c r="A54" s="36" t="s">
        <v>183</v>
      </c>
      <c r="B54" s="36" t="s">
        <v>291</v>
      </c>
      <c r="C54" s="53" t="str">
        <f>HYPERLINK("https://www.library.pref.chiba.lg.jp/licsxp-iopac/WOpacMsgNewListToTifTilDetailAction.do?tilcod=1000000731360","房総の伝説")</f>
        <v>房総の伝説</v>
      </c>
      <c r="D54" s="24" t="s">
        <v>101</v>
      </c>
      <c r="E54" s="33" t="s">
        <v>102</v>
      </c>
      <c r="F54" s="33" t="s">
        <v>103</v>
      </c>
      <c r="G54" s="24" t="s">
        <v>104</v>
      </c>
      <c r="H54" s="24" t="s">
        <v>105</v>
      </c>
      <c r="I54" s="34" t="s">
        <v>184</v>
      </c>
      <c r="J54" s="35"/>
    </row>
    <row r="55" spans="1:10" ht="13.5">
      <c r="A55" s="24" t="s">
        <v>185</v>
      </c>
      <c r="B55" s="24" t="s">
        <v>292</v>
      </c>
      <c r="C55" s="53" t="str">
        <f>HYPERLINK("https://www.library.pref.chiba.lg.jp/licsxp-iopac/WOpacMsgNewListToTifTilDetailAction.do?tilcod=1000000731360","房総の伝説")</f>
        <v>房総の伝説</v>
      </c>
      <c r="D55" s="24" t="s">
        <v>101</v>
      </c>
      <c r="E55" s="33" t="s">
        <v>102</v>
      </c>
      <c r="F55" s="33" t="s">
        <v>103</v>
      </c>
      <c r="G55" s="24" t="s">
        <v>104</v>
      </c>
      <c r="H55" s="24" t="s">
        <v>105</v>
      </c>
      <c r="I55" s="40" t="s">
        <v>186</v>
      </c>
      <c r="J55" s="33"/>
    </row>
    <row r="56" spans="1:10" ht="21">
      <c r="A56" s="1" t="s">
        <v>59</v>
      </c>
      <c r="B56" s="1" t="s">
        <v>293</v>
      </c>
      <c r="C56" s="55" t="str">
        <f>HYPERLINK("https://www.library.pref.chiba.lg.jp/licsxp-iopac/WOpacMsgNewListToTifTilDetailAction.do?tilcod=1000000935337","千葉県ふるさとのむかし話")</f>
        <v>千葉県ふるさとのむかし話</v>
      </c>
      <c r="D56" s="7" t="s">
        <v>30</v>
      </c>
      <c r="E56" s="6">
        <v>1995</v>
      </c>
      <c r="F56" s="6" t="s">
        <v>44</v>
      </c>
      <c r="G56" s="59" t="s">
        <v>5</v>
      </c>
      <c r="H56" s="1" t="s">
        <v>7</v>
      </c>
      <c r="I56" s="39" t="s">
        <v>31</v>
      </c>
      <c r="J56" s="5"/>
    </row>
    <row r="57" spans="1:10" ht="13.5">
      <c r="A57" s="24" t="s">
        <v>187</v>
      </c>
      <c r="B57" s="24" t="s">
        <v>294</v>
      </c>
      <c r="C57" s="58" t="str">
        <f>HYPERLINK("https://www.library.pref.chiba.lg.jp/licsxp-iopac/WOpacMsgNewListToTifTilDetailAction.do?tilcod=1000100557038","八千代の昔話　四十三話")</f>
        <v>八千代の昔話　四十三話</v>
      </c>
      <c r="D57" s="24" t="s">
        <v>113</v>
      </c>
      <c r="E57" s="33" t="s">
        <v>114</v>
      </c>
      <c r="F57" s="54" t="s">
        <v>115</v>
      </c>
      <c r="G57" s="36" t="s">
        <v>5</v>
      </c>
      <c r="H57" s="24" t="s">
        <v>188</v>
      </c>
      <c r="I57" s="34" t="s">
        <v>189</v>
      </c>
      <c r="J57" s="33"/>
    </row>
    <row r="58" spans="1:10" ht="13.5">
      <c r="A58" s="36" t="s">
        <v>190</v>
      </c>
      <c r="B58" s="36" t="s">
        <v>295</v>
      </c>
      <c r="C58" s="53" t="str">
        <f>HYPERLINK("https://www.library.pref.chiba.lg.jp/licsxp-iopac/WOpacMsgNewListToTifTilDetailAction.do?tilcod=1000000901667","浦安の世間話")</f>
        <v>浦安の世間話</v>
      </c>
      <c r="D58" s="44" t="s">
        <v>168</v>
      </c>
      <c r="E58" s="45" t="s">
        <v>169</v>
      </c>
      <c r="F58" s="61" t="s">
        <v>170</v>
      </c>
      <c r="G58" s="44" t="s">
        <v>171</v>
      </c>
      <c r="H58" s="44" t="s">
        <v>150</v>
      </c>
      <c r="I58" s="34" t="s">
        <v>191</v>
      </c>
      <c r="J58" s="37"/>
    </row>
    <row r="59" spans="1:10" ht="27">
      <c r="A59" s="24" t="s">
        <v>192</v>
      </c>
      <c r="B59" s="24" t="s">
        <v>296</v>
      </c>
      <c r="C59" s="53" t="str">
        <f>HYPERLINK("https://www.library.pref.chiba.lg.jp/licsxp-iopac/WOpacMsgNewListToTifTilDetailAction.do?tilcod=1000000940101","浦安の昔ばなし　続")</f>
        <v>浦安の昔ばなし　続</v>
      </c>
      <c r="D59" s="24" t="s">
        <v>146</v>
      </c>
      <c r="E59" s="33" t="s">
        <v>147</v>
      </c>
      <c r="F59" s="54" t="s">
        <v>148</v>
      </c>
      <c r="G59" s="24" t="s">
        <v>149</v>
      </c>
      <c r="H59" s="24" t="s">
        <v>150</v>
      </c>
      <c r="I59" s="40" t="s">
        <v>156</v>
      </c>
      <c r="J59" s="33"/>
    </row>
    <row r="60" spans="1:10" ht="27">
      <c r="A60" s="36" t="s">
        <v>193</v>
      </c>
      <c r="B60" s="34" t="s">
        <v>297</v>
      </c>
      <c r="C60" s="56" t="str">
        <f>HYPERLINK("https://www.library.pref.chiba.lg.jp/licsxp-iopac/WOpacMsgNewListToTifTilDetailAction.do?tilcod=1000000761885","房総の秘められた話、奇々怪々な話")</f>
        <v>房総の秘められた話、奇々怪々な話</v>
      </c>
      <c r="D60" s="36" t="s">
        <v>82</v>
      </c>
      <c r="E60" s="33">
        <v>1983</v>
      </c>
      <c r="F60" s="57" t="s">
        <v>95</v>
      </c>
      <c r="G60" s="34" t="s">
        <v>92</v>
      </c>
      <c r="H60" s="36" t="s">
        <v>153</v>
      </c>
      <c r="I60" s="36" t="s">
        <v>194</v>
      </c>
      <c r="J60" s="37"/>
    </row>
    <row r="61" spans="1:10" ht="54">
      <c r="A61" s="36" t="s">
        <v>195</v>
      </c>
      <c r="B61" s="36" t="s">
        <v>298</v>
      </c>
      <c r="C61" s="53" t="str">
        <f>HYPERLINK("https://www.library.pref.chiba.lg.jp/licsxp-iopac/WOpacMsgNewListToTifTilDetailAction.do?tilcod=1000000886364","房総・民話撰")</f>
        <v>房総・民話撰</v>
      </c>
      <c r="D61" s="36" t="s">
        <v>289</v>
      </c>
      <c r="E61" s="38" t="s">
        <v>120</v>
      </c>
      <c r="F61" s="57" t="s">
        <v>299</v>
      </c>
      <c r="G61" s="36" t="s">
        <v>122</v>
      </c>
      <c r="H61" s="36" t="s">
        <v>196</v>
      </c>
      <c r="I61" s="34" t="s">
        <v>197</v>
      </c>
      <c r="J61" s="38"/>
    </row>
    <row r="62" spans="1:10" ht="13.5">
      <c r="A62" s="36" t="s">
        <v>198</v>
      </c>
      <c r="B62" s="36" t="s">
        <v>300</v>
      </c>
      <c r="C62" s="53" t="str">
        <f>HYPERLINK("https://www.library.pref.chiba.lg.jp/licsxp-iopac/WOpacMsgNewListToTifTilDetailAction.do?tilcod=1000000905533","富里村史　通史編")</f>
        <v>富里村史　通史編</v>
      </c>
      <c r="D62" s="36" t="s">
        <v>158</v>
      </c>
      <c r="E62" s="38" t="s">
        <v>159</v>
      </c>
      <c r="F62" s="33" t="s">
        <v>160</v>
      </c>
      <c r="G62" s="60" t="s">
        <v>104</v>
      </c>
      <c r="H62" s="36" t="s">
        <v>161</v>
      </c>
      <c r="I62" s="34" t="s">
        <v>162</v>
      </c>
      <c r="J62" s="38"/>
    </row>
    <row r="63" spans="1:10" ht="27">
      <c r="A63" s="36" t="s">
        <v>199</v>
      </c>
      <c r="B63" s="36" t="s">
        <v>301</v>
      </c>
      <c r="C63" s="58" t="str">
        <f>HYPERLINK("https://www.library.pref.chiba.lg.jp/licsxp-iopac/WOpacMsgNewListToTifTilDetailAction.do?tilcod=1000000579251","謎のなんじゃもんじゃ　千葉の民話")</f>
        <v>謎のなんじゃもんじゃ　千葉の民話</v>
      </c>
      <c r="D63" s="24" t="s">
        <v>200</v>
      </c>
      <c r="E63" s="33" t="s">
        <v>201</v>
      </c>
      <c r="F63" s="33" t="s">
        <v>202</v>
      </c>
      <c r="G63" s="24" t="s">
        <v>203</v>
      </c>
      <c r="H63" s="24" t="s">
        <v>204</v>
      </c>
      <c r="I63" s="34" t="s">
        <v>205</v>
      </c>
      <c r="J63" s="35"/>
    </row>
    <row r="64" spans="1:10" ht="27">
      <c r="A64" s="24" t="s">
        <v>206</v>
      </c>
      <c r="B64" s="24" t="s">
        <v>302</v>
      </c>
      <c r="C64" s="55" t="str">
        <f>HYPERLINK("https://www.library.pref.chiba.lg.jp/licsxp-iopac/WOpacMsgNewListToTifTilDetailAction.do?tilcod=1000000759900","房総の不思議な話、珍しい話")</f>
        <v>房総の不思議な話、珍しい話</v>
      </c>
      <c r="D64" s="24" t="s">
        <v>82</v>
      </c>
      <c r="E64" s="33" t="s">
        <v>83</v>
      </c>
      <c r="F64" s="54" t="s">
        <v>84</v>
      </c>
      <c r="G64" s="36" t="s">
        <v>77</v>
      </c>
      <c r="H64" s="24" t="s">
        <v>207</v>
      </c>
      <c r="I64" s="34" t="s">
        <v>208</v>
      </c>
      <c r="J64" s="33"/>
    </row>
    <row r="65" spans="1:10" ht="27">
      <c r="A65" s="24" t="s">
        <v>209</v>
      </c>
      <c r="B65" s="24" t="s">
        <v>303</v>
      </c>
      <c r="C65" s="53" t="str">
        <f>HYPERLINK("https://www.library.pref.chiba.lg.jp/licsxp-iopac/WOpacMsgNewListToTifTilDetailAction.do?tilcod=1000000731360","房総の伝説")</f>
        <v>房総の伝説</v>
      </c>
      <c r="D65" s="24" t="s">
        <v>101</v>
      </c>
      <c r="E65" s="33" t="s">
        <v>102</v>
      </c>
      <c r="F65" s="33" t="s">
        <v>103</v>
      </c>
      <c r="G65" s="24" t="s">
        <v>104</v>
      </c>
      <c r="H65" s="24" t="s">
        <v>105</v>
      </c>
      <c r="I65" s="39" t="s">
        <v>210</v>
      </c>
      <c r="J65" s="33"/>
    </row>
    <row r="66" spans="1:10" ht="13.5">
      <c r="A66" s="24" t="s">
        <v>211</v>
      </c>
      <c r="B66" s="24" t="s">
        <v>304</v>
      </c>
      <c r="C66" s="58" t="str">
        <f>HYPERLINK("https://www.library.pref.chiba.lg.jp/licsxp-iopac/WOpacMsgNewListToTifTilDetailAction.do?tilcod=1000100557038","八千代の昔話　四十三話")</f>
        <v>八千代の昔話　四十三話</v>
      </c>
      <c r="D66" s="24" t="s">
        <v>113</v>
      </c>
      <c r="E66" s="33" t="s">
        <v>114</v>
      </c>
      <c r="F66" s="54" t="s">
        <v>115</v>
      </c>
      <c r="G66" s="36" t="s">
        <v>5</v>
      </c>
      <c r="H66" s="24" t="s">
        <v>188</v>
      </c>
      <c r="I66" s="34" t="s">
        <v>212</v>
      </c>
      <c r="J66" s="33"/>
    </row>
    <row r="67" spans="1:10" ht="27">
      <c r="A67" s="36" t="s">
        <v>213</v>
      </c>
      <c r="B67" s="36" t="s">
        <v>305</v>
      </c>
      <c r="C67" s="53" t="str">
        <f>HYPERLINK("https://www.library.pref.chiba.lg.jp/licsxp-iopac/WOpacMsgNewListToTifTilDetailAction.do?tilcod=1000000871997","房総の伝説")</f>
        <v>房総の伝説</v>
      </c>
      <c r="D67" s="36" t="s">
        <v>214</v>
      </c>
      <c r="E67" s="33" t="s">
        <v>215</v>
      </c>
      <c r="F67" s="57" t="s">
        <v>216</v>
      </c>
      <c r="G67" s="36" t="s">
        <v>217</v>
      </c>
      <c r="H67" s="36" t="s">
        <v>153</v>
      </c>
      <c r="I67" s="34" t="s">
        <v>218</v>
      </c>
      <c r="J67" s="37"/>
    </row>
    <row r="68" spans="1:10" ht="42.75" customHeight="1">
      <c r="A68" s="24" t="s">
        <v>219</v>
      </c>
      <c r="B68" s="24" t="s">
        <v>306</v>
      </c>
      <c r="C68" s="53" t="str">
        <f>HYPERLINK("https://www.library.pref.chiba.lg.jp/licsxp-iopac/WOpacMsgNewListToTifTilDetailAction.do?tilcod=1000000244875","千葉県妖怪奇異史談")</f>
        <v>千葉県妖怪奇異史談</v>
      </c>
      <c r="D68" s="24" t="s">
        <v>89</v>
      </c>
      <c r="E68" s="33" t="s">
        <v>90</v>
      </c>
      <c r="F68" s="54" t="s">
        <v>91</v>
      </c>
      <c r="G68" s="36" t="s">
        <v>92</v>
      </c>
      <c r="H68" s="24" t="s">
        <v>207</v>
      </c>
      <c r="I68" s="34" t="s">
        <v>220</v>
      </c>
      <c r="J68" s="33"/>
    </row>
    <row r="69" spans="1:10" ht="27">
      <c r="A69" s="36" t="s">
        <v>221</v>
      </c>
      <c r="B69" s="36" t="s">
        <v>307</v>
      </c>
      <c r="C69" s="55" t="str">
        <f>HYPERLINK("https://www.library.pref.chiba.lg.jp/licsxp-iopac/WOpacMsgNewListToTifTilDetailAction.do?tilcod=1000000759900","房総の不思議な話、珍しい話")</f>
        <v>房総の不思議な話、珍しい話</v>
      </c>
      <c r="D69" s="36" t="s">
        <v>82</v>
      </c>
      <c r="E69" s="33" t="s">
        <v>83</v>
      </c>
      <c r="F69" s="57" t="s">
        <v>84</v>
      </c>
      <c r="G69" s="36" t="s">
        <v>77</v>
      </c>
      <c r="H69" s="36" t="s">
        <v>222</v>
      </c>
      <c r="I69" s="34" t="s">
        <v>223</v>
      </c>
      <c r="J69" s="35"/>
    </row>
    <row r="70" spans="1:10" ht="21">
      <c r="A70" s="1" t="s">
        <v>60</v>
      </c>
      <c r="B70" s="1" t="s">
        <v>308</v>
      </c>
      <c r="C70" s="55" t="str">
        <f>HYPERLINK("https://www.library.pref.chiba.lg.jp/licsxp-iopac/WOpacMsgNewListToTifTilDetailAction.do?tilcod=1000000734464","房総昔話散歩")</f>
        <v>房総昔話散歩</v>
      </c>
      <c r="D70" s="7" t="s">
        <v>29</v>
      </c>
      <c r="E70" s="8">
        <v>1973</v>
      </c>
      <c r="F70" s="6" t="s">
        <v>309</v>
      </c>
      <c r="G70" s="59" t="s">
        <v>5</v>
      </c>
      <c r="H70" s="1" t="s">
        <v>7</v>
      </c>
      <c r="I70" s="39"/>
      <c r="J70" s="5"/>
    </row>
    <row r="71" spans="1:10" ht="27">
      <c r="A71" s="36" t="s">
        <v>224</v>
      </c>
      <c r="B71" s="36" t="s">
        <v>310</v>
      </c>
      <c r="C71" s="53" t="str">
        <f>HYPERLINK("https://www.library.pref.chiba.lg.jp/licsxp-iopac/WOpacMsgNewListToTifTilDetailAction.do?tilcod=1000000886364","房総・民話撰")</f>
        <v>房総・民話撰</v>
      </c>
      <c r="D71" s="36" t="s">
        <v>311</v>
      </c>
      <c r="E71" s="38" t="s">
        <v>120</v>
      </c>
      <c r="F71" s="57" t="s">
        <v>290</v>
      </c>
      <c r="G71" s="36" t="s">
        <v>122</v>
      </c>
      <c r="H71" s="44" t="s">
        <v>7</v>
      </c>
      <c r="I71" s="40"/>
      <c r="J71" s="38"/>
    </row>
    <row r="72" spans="1:10" ht="21">
      <c r="A72" s="1" t="s">
        <v>50</v>
      </c>
      <c r="B72" s="1" t="s">
        <v>312</v>
      </c>
      <c r="C72" s="55" t="str">
        <f>HYPERLINK("https://www.library.pref.chiba.lg.jp/licsxp-iopac/WOpacMsgNewListToTifTilDetailAction.do?tilcod=1000000855686","千葉の伝説")</f>
        <v>千葉の伝説</v>
      </c>
      <c r="D72" s="7" t="s">
        <v>17</v>
      </c>
      <c r="E72" s="8">
        <v>1981</v>
      </c>
      <c r="F72" s="6" t="s">
        <v>18</v>
      </c>
      <c r="G72" s="59" t="s">
        <v>5</v>
      </c>
      <c r="H72" s="1" t="s">
        <v>7</v>
      </c>
      <c r="I72" s="39" t="s">
        <v>19</v>
      </c>
      <c r="J72" s="5"/>
    </row>
    <row r="73" spans="1:10" ht="21">
      <c r="A73" s="24" t="s">
        <v>62</v>
      </c>
      <c r="B73" s="24" t="s">
        <v>313</v>
      </c>
      <c r="C73" s="55" t="str">
        <f>HYPERLINK("https://www.library.pref.chiba.lg.jp/licsxp-iopac/WOpacMsgNewListToTifTilDetailAction.do?tilcod=1000000844478","千葉のむかし話　続")</f>
        <v>千葉のむかし話　続</v>
      </c>
      <c r="D73" s="25" t="s">
        <v>17</v>
      </c>
      <c r="E73" s="26">
        <v>1980</v>
      </c>
      <c r="F73" s="62" t="s">
        <v>21</v>
      </c>
      <c r="G73" s="63" t="s">
        <v>5</v>
      </c>
      <c r="H73" s="24"/>
      <c r="I73" s="40" t="s">
        <v>22</v>
      </c>
      <c r="J73" s="33"/>
    </row>
    <row r="74" spans="1:10" ht="27">
      <c r="A74" s="36" t="s">
        <v>225</v>
      </c>
      <c r="B74" s="34" t="s">
        <v>314</v>
      </c>
      <c r="C74" s="56" t="str">
        <f>HYPERLINK("https://www.library.pref.chiba.lg.jp/licsxp-iopac/WOpacMsgNewListToTifTilDetailAction.do?tilcod=1000000761885","房総の秘められた話、奇々怪々な話")</f>
        <v>房総の秘められた話、奇々怪々な話</v>
      </c>
      <c r="D74" s="36" t="s">
        <v>82</v>
      </c>
      <c r="E74" s="33">
        <v>1983</v>
      </c>
      <c r="F74" s="57" t="s">
        <v>95</v>
      </c>
      <c r="G74" s="34" t="s">
        <v>92</v>
      </c>
      <c r="H74" s="36" t="s">
        <v>226</v>
      </c>
      <c r="I74" s="36" t="s">
        <v>227</v>
      </c>
      <c r="J74" s="37"/>
    </row>
    <row r="75" spans="1:10" ht="27">
      <c r="A75" s="24" t="s">
        <v>228</v>
      </c>
      <c r="B75" s="24" t="s">
        <v>315</v>
      </c>
      <c r="C75" s="55" t="str">
        <f>HYPERLINK("https://www.library.pref.chiba.lg.jp/licsxp-iopac/WOpacMsgNewListToTifTilDetailAction.do?tilcod=1000100331718","千葉の妖怪大集合")</f>
        <v>千葉の妖怪大集合</v>
      </c>
      <c r="D75" s="24" t="s">
        <v>229</v>
      </c>
      <c r="E75" s="33" t="s">
        <v>230</v>
      </c>
      <c r="F75" s="54" t="s">
        <v>231</v>
      </c>
      <c r="G75" s="24" t="s">
        <v>11</v>
      </c>
      <c r="H75" s="24" t="s">
        <v>32</v>
      </c>
      <c r="I75" s="40" t="s">
        <v>189</v>
      </c>
      <c r="J75" s="33"/>
    </row>
    <row r="76" spans="1:10" ht="27">
      <c r="A76" s="36" t="s">
        <v>232</v>
      </c>
      <c r="B76" s="36" t="s">
        <v>316</v>
      </c>
      <c r="C76" s="53" t="str">
        <f>HYPERLINK("https://www.library.pref.chiba.lg.jp/licsxp-iopac/WOpacMsgNewListToTifTilDetailAction.do?tilcod=1000000871997","房総の伝説")</f>
        <v>房総の伝説</v>
      </c>
      <c r="D76" s="36" t="s">
        <v>214</v>
      </c>
      <c r="E76" s="33" t="s">
        <v>215</v>
      </c>
      <c r="F76" s="57" t="s">
        <v>216</v>
      </c>
      <c r="G76" s="36" t="s">
        <v>217</v>
      </c>
      <c r="H76" s="36" t="s">
        <v>233</v>
      </c>
      <c r="I76" s="34" t="s">
        <v>234</v>
      </c>
      <c r="J76" s="37"/>
    </row>
    <row r="77" spans="1:10" ht="27">
      <c r="A77" s="24" t="s">
        <v>235</v>
      </c>
      <c r="B77" s="24" t="s">
        <v>317</v>
      </c>
      <c r="C77" s="55" t="str">
        <f>HYPERLINK("https://www.library.pref.chiba.lg.jp/licsxp-iopac/WOpacMsgNewListToTifTilDetailAction.do?tilcod=1000000759900","房総の不思議な話、珍しい話")</f>
        <v>房総の不思議な話、珍しい話</v>
      </c>
      <c r="D77" s="24" t="s">
        <v>82</v>
      </c>
      <c r="E77" s="33" t="s">
        <v>83</v>
      </c>
      <c r="F77" s="54" t="s">
        <v>84</v>
      </c>
      <c r="G77" s="36" t="s">
        <v>77</v>
      </c>
      <c r="H77" s="24" t="s">
        <v>236</v>
      </c>
      <c r="I77" s="34" t="s">
        <v>237</v>
      </c>
      <c r="J77" s="33"/>
    </row>
    <row r="80" ht="21"/>
    <row r="81" ht="21"/>
    <row r="82" ht="21"/>
    <row r="83" ht="21"/>
    <row r="84" ht="21"/>
    <row r="85" ht="21"/>
    <row r="86" ht="21"/>
    <row r="93" ht="21"/>
    <row r="94" ht="21"/>
    <row r="95" ht="21"/>
    <row r="96" ht="21"/>
    <row r="97" ht="21"/>
    <row r="98" ht="21"/>
    <row r="99" ht="21"/>
    <row r="102" ht="21"/>
    <row r="103" ht="21"/>
    <row r="104" ht="21"/>
    <row r="105" ht="21"/>
    <row r="106" ht="21"/>
    <row r="107" ht="21"/>
    <row r="108" ht="21"/>
    <row r="115" ht="21"/>
    <row r="116" ht="21"/>
    <row r="117" ht="21"/>
    <row r="118" ht="21"/>
    <row r="119" ht="21"/>
    <row r="120" ht="21"/>
    <row r="121" ht="21"/>
    <row r="122" ht="21"/>
    <row r="129" ht="21"/>
    <row r="130" ht="21"/>
    <row r="131" ht="21"/>
    <row r="132" ht="21"/>
    <row r="133" ht="21"/>
    <row r="134" ht="21"/>
    <row r="135" ht="21"/>
    <row r="142" ht="21"/>
    <row r="143" ht="21"/>
    <row r="144" ht="21"/>
    <row r="145" ht="21"/>
    <row r="146" ht="21"/>
    <row r="147" ht="21"/>
    <row r="148" ht="21"/>
    <row r="157" ht="21"/>
    <row r="158" ht="21"/>
    <row r="159" ht="21"/>
    <row r="160" ht="21"/>
    <row r="161" ht="21"/>
    <row r="162" ht="21"/>
    <row r="163" ht="21"/>
    <row r="164" ht="21"/>
    <row r="171" ht="21"/>
    <row r="172" ht="21"/>
    <row r="173" ht="21"/>
    <row r="174" ht="21"/>
    <row r="175" ht="21"/>
    <row r="176" ht="21"/>
    <row r="177" ht="21"/>
    <row r="184" ht="21"/>
    <row r="185" ht="21"/>
    <row r="186" ht="21"/>
    <row r="187" ht="21"/>
    <row r="188" ht="21"/>
    <row r="189" ht="21"/>
    <row r="190" ht="21"/>
    <row r="194" ht="21"/>
    <row r="195" ht="21"/>
    <row r="196" ht="21"/>
    <row r="197" ht="21"/>
    <row r="198" ht="21"/>
    <row r="199" ht="21"/>
    <row r="206" ht="21"/>
    <row r="207" ht="21"/>
    <row r="208" ht="21"/>
    <row r="209" ht="21"/>
    <row r="210" ht="21"/>
    <row r="211" ht="21"/>
    <row r="212" ht="21"/>
    <row r="219" ht="21"/>
    <row r="220" ht="21"/>
    <row r="221" ht="21"/>
    <row r="222" ht="21"/>
    <row r="223" ht="21"/>
    <row r="224" ht="21"/>
    <row r="225"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7" ht="21"/>
    <row r="388" ht="21"/>
    <row r="389" ht="21"/>
    <row r="390" ht="21"/>
    <row r="391" ht="21"/>
    <row r="392" ht="21"/>
    <row r="393" ht="21"/>
    <row r="394" ht="21"/>
    <row r="395" ht="21"/>
    <row r="396" ht="21"/>
    <row r="397" ht="21"/>
    <row r="398" ht="21"/>
    <row r="399" ht="21"/>
    <row r="400" ht="21"/>
    <row r="401" ht="21"/>
    <row r="404" ht="21"/>
    <row r="405" ht="21"/>
    <row r="406"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61" ht="21"/>
    <row r="463" ht="21"/>
    <row r="464" ht="21"/>
    <row r="465" ht="21"/>
    <row r="466" ht="21"/>
    <row r="467" ht="21"/>
    <row r="470" ht="21"/>
    <row r="471" ht="21"/>
    <row r="473" ht="21"/>
    <row r="474" ht="21"/>
    <row r="475" ht="21"/>
    <row r="476" ht="21"/>
    <row r="478" ht="21"/>
    <row r="479" ht="21"/>
    <row r="480" ht="21"/>
    <row r="481" ht="21"/>
    <row r="482" ht="21"/>
    <row r="483" ht="21"/>
    <row r="484" ht="21"/>
    <row r="486" ht="21"/>
    <row r="487" ht="21"/>
    <row r="488" ht="21"/>
    <row r="489" ht="21"/>
    <row r="490" ht="21"/>
    <row r="491" ht="21"/>
    <row r="492" ht="21"/>
    <row r="493" ht="21"/>
    <row r="494" ht="21"/>
    <row r="495" ht="21"/>
    <row r="496" ht="21"/>
    <row r="497" ht="21"/>
    <row r="498" ht="21"/>
    <row r="499" ht="21"/>
    <row r="500" ht="21"/>
    <row r="501" ht="21"/>
    <row r="502" ht="21"/>
    <row r="503" ht="21"/>
    <row r="508" ht="21"/>
    <row r="509" ht="21"/>
    <row r="510" ht="21"/>
    <row r="511" ht="21"/>
    <row r="512" ht="21"/>
    <row r="514" ht="21"/>
    <row r="516" ht="21"/>
    <row r="517" ht="21"/>
    <row r="518" ht="21"/>
    <row r="519" ht="21"/>
    <row r="520" ht="21"/>
    <row r="521" ht="21"/>
    <row r="522" ht="21"/>
    <row r="523" ht="21"/>
    <row r="524" ht="21"/>
    <row r="525" ht="21"/>
    <row r="526" ht="21"/>
    <row r="527" ht="21"/>
    <row r="528" ht="21"/>
    <row r="529" ht="21"/>
    <row r="530" ht="21"/>
    <row r="532" ht="21"/>
    <row r="533" ht="21"/>
    <row r="534" ht="21"/>
    <row r="535" ht="21"/>
    <row r="536" ht="21"/>
    <row r="537" ht="21"/>
    <row r="538" ht="21"/>
    <row r="539" ht="21"/>
    <row r="540" ht="21"/>
    <row r="541" ht="21"/>
    <row r="542" ht="21"/>
    <row r="543" ht="21"/>
    <row r="547" ht="21"/>
    <row r="548" ht="21"/>
    <row r="549" ht="21"/>
    <row r="550" ht="21"/>
    <row r="551" ht="21"/>
    <row r="552" ht="21"/>
    <row r="553" ht="21"/>
    <row r="554" ht="21"/>
    <row r="555" ht="21"/>
    <row r="556" ht="21"/>
    <row r="557" ht="21"/>
    <row r="558" ht="21"/>
    <row r="559" ht="21"/>
    <row r="560" ht="21"/>
    <row r="561" ht="21"/>
    <row r="562" ht="21"/>
    <row r="563"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2" ht="21"/>
    <row r="603" ht="21"/>
    <row r="604" ht="21"/>
    <row r="605" ht="21"/>
    <row r="606" ht="21"/>
    <row r="607" ht="21"/>
    <row r="608" ht="21"/>
    <row r="609" ht="21"/>
    <row r="610" ht="21"/>
    <row r="611" ht="21"/>
    <row r="612" ht="21"/>
    <row r="613" ht="21"/>
    <row r="614" ht="21"/>
    <row r="615" ht="21"/>
    <row r="616" ht="21"/>
    <row r="617" ht="21"/>
    <row r="618" ht="21"/>
    <row r="619" ht="21"/>
    <row r="620"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60" ht="21"/>
    <row r="661" ht="21"/>
    <row r="662" ht="21"/>
    <row r="663" ht="21"/>
    <row r="664" ht="21"/>
    <row r="665" ht="21"/>
    <row r="666" ht="21"/>
    <row r="667" ht="21"/>
    <row r="674" ht="21"/>
    <row r="675" ht="21"/>
    <row r="676" ht="21"/>
    <row r="677" ht="21"/>
    <row r="678" ht="21"/>
    <row r="679" ht="21"/>
    <row r="680" ht="21"/>
    <row r="687" ht="21"/>
    <row r="688" ht="21"/>
    <row r="689" ht="21"/>
    <row r="690" ht="21"/>
    <row r="691" ht="21"/>
    <row r="692" ht="21"/>
    <row r="693" ht="21"/>
    <row r="702" ht="21"/>
    <row r="703" ht="21"/>
    <row r="704" ht="21"/>
    <row r="705" ht="21"/>
    <row r="706" ht="21"/>
    <row r="707" ht="21"/>
    <row r="708" ht="21"/>
    <row r="709" ht="21"/>
    <row r="716" ht="21"/>
    <row r="717" ht="21"/>
    <row r="718" ht="21"/>
    <row r="719" ht="21"/>
    <row r="720" ht="21"/>
    <row r="721" ht="21"/>
    <row r="722" ht="21"/>
    <row r="729" ht="21"/>
    <row r="730" ht="21"/>
    <row r="731" ht="21"/>
    <row r="732" ht="21"/>
    <row r="733" ht="21"/>
    <row r="734" ht="21"/>
    <row r="735" ht="21"/>
    <row r="738" ht="21"/>
    <row r="739" ht="21"/>
    <row r="740" ht="21"/>
    <row r="741" ht="21"/>
    <row r="742" ht="21"/>
    <row r="743" ht="21"/>
    <row r="744" ht="21"/>
    <row r="751" ht="21"/>
    <row r="752" ht="21"/>
    <row r="753" ht="21"/>
    <row r="754" ht="21"/>
    <row r="755" ht="21"/>
    <row r="756" ht="21"/>
    <row r="757" ht="21"/>
    <row r="758" ht="21"/>
    <row r="765" ht="21"/>
    <row r="766" ht="21"/>
    <row r="767" ht="21"/>
    <row r="768" ht="21"/>
    <row r="769" ht="21"/>
    <row r="770" ht="21"/>
    <row r="771" ht="21"/>
    <row r="778" ht="21"/>
    <row r="779" ht="21"/>
    <row r="780" ht="21"/>
    <row r="781" ht="21"/>
    <row r="782" ht="21"/>
    <row r="783" ht="21"/>
    <row r="784" ht="21"/>
    <row r="793" ht="21"/>
    <row r="794" ht="21"/>
    <row r="795" ht="21"/>
    <row r="796" ht="21"/>
    <row r="797" ht="21"/>
    <row r="798" ht="21"/>
    <row r="799" ht="21"/>
    <row r="800" ht="21"/>
    <row r="807" ht="21"/>
    <row r="808" ht="21"/>
    <row r="809" ht="21"/>
    <row r="810" ht="21"/>
    <row r="811" ht="21"/>
    <row r="812" ht="21"/>
    <row r="813" ht="21"/>
    <row r="820" ht="21"/>
    <row r="821" ht="21"/>
    <row r="822" ht="21"/>
    <row r="823" ht="21"/>
    <row r="824" ht="21"/>
    <row r="825" ht="21"/>
    <row r="826" ht="21"/>
    <row r="830" ht="21"/>
    <row r="831" ht="21"/>
    <row r="832" ht="21"/>
    <row r="833" ht="21"/>
    <row r="834" ht="21"/>
    <row r="835" ht="21"/>
    <row r="842" ht="21"/>
    <row r="843" ht="21"/>
    <row r="844" ht="21"/>
    <row r="845" ht="21"/>
    <row r="846" ht="21"/>
    <row r="847" ht="21"/>
    <row r="848" ht="21"/>
    <row r="855" ht="21"/>
    <row r="856" ht="21"/>
    <row r="857" ht="21"/>
    <row r="858" ht="21"/>
    <row r="859" ht="21"/>
    <row r="860" ht="21"/>
    <row r="861" ht="21"/>
    <row r="865" ht="21"/>
    <row r="866" ht="21"/>
    <row r="867" ht="21"/>
    <row r="868" ht="21"/>
    <row r="869" ht="21"/>
    <row r="871" ht="21"/>
    <row r="872" ht="21"/>
    <row r="876" ht="21"/>
    <row r="877" ht="21"/>
    <row r="878" ht="21"/>
    <row r="879" ht="21"/>
    <row r="880" ht="21"/>
    <row r="881" ht="21"/>
    <row r="882" ht="21"/>
    <row r="883" ht="21"/>
    <row r="884" ht="21"/>
    <row r="885" ht="21"/>
    <row r="887" ht="21"/>
    <row r="888" ht="21"/>
    <row r="892" ht="21"/>
    <row r="893" ht="21"/>
    <row r="894" ht="21"/>
    <row r="895" ht="21"/>
    <row r="896" ht="21"/>
    <row r="897" ht="21"/>
    <row r="898" ht="21"/>
    <row r="901" ht="21"/>
    <row r="902" ht="21"/>
    <row r="903" ht="21"/>
    <row r="904" ht="21"/>
    <row r="908" ht="21"/>
    <row r="909" ht="21"/>
    <row r="910" ht="21"/>
    <row r="913" ht="21"/>
    <row r="914" ht="21"/>
    <row r="915" ht="21"/>
    <row r="916" ht="21"/>
    <row r="917" ht="21"/>
    <row r="918" ht="21"/>
    <row r="919" ht="21"/>
    <row r="920" ht="21"/>
    <row r="921" ht="21"/>
    <row r="922" ht="21"/>
    <row r="923" ht="21"/>
    <row r="924" ht="21"/>
    <row r="927" ht="21"/>
    <row r="928" ht="21"/>
    <row r="929" ht="21"/>
    <row r="930" ht="21"/>
    <row r="934" ht="21"/>
    <row r="935" ht="21"/>
    <row r="936" ht="21"/>
    <row r="939" ht="21"/>
    <row r="940" ht="21"/>
    <row r="941" ht="21"/>
    <row r="942" ht="21"/>
    <row r="943" ht="21"/>
    <row r="944" ht="21"/>
    <row r="947" ht="21"/>
    <row r="948" ht="21"/>
    <row r="949" ht="21"/>
    <row r="952" ht="21"/>
    <row r="953" ht="21"/>
    <row r="954" ht="21"/>
    <row r="955" ht="21"/>
    <row r="956" ht="21"/>
    <row r="957" ht="21"/>
    <row r="958" ht="21"/>
    <row r="959" ht="21"/>
    <row r="960" ht="21"/>
    <row r="961" ht="21"/>
    <row r="962" ht="21"/>
    <row r="963" ht="21"/>
    <row r="966" ht="21"/>
    <row r="967" ht="21"/>
    <row r="968" ht="21"/>
    <row r="969" ht="21"/>
    <row r="973" ht="21"/>
    <row r="974" ht="21"/>
    <row r="975" ht="21"/>
    <row r="978" ht="21"/>
    <row r="979" ht="21"/>
    <row r="980" ht="21"/>
    <row r="981" ht="21"/>
    <row r="982" ht="21"/>
    <row r="983" ht="21"/>
    <row r="984" ht="21"/>
    <row r="987" ht="21"/>
    <row r="988" ht="21"/>
    <row r="989" ht="21"/>
    <row r="990" ht="21"/>
    <row r="992" ht="21"/>
    <row r="993" ht="21"/>
    <row r="994" ht="21"/>
    <row r="995" ht="21"/>
    <row r="996" ht="21"/>
    <row r="997" ht="21"/>
    <row r="1000" ht="21"/>
    <row r="1001" ht="21"/>
    <row r="1002" ht="21"/>
    <row r="1005" ht="21"/>
    <row r="1006" ht="21"/>
    <row r="1007" ht="21"/>
    <row r="1008" ht="21"/>
    <row r="1009" ht="21"/>
    <row r="1010" ht="21"/>
    <row r="1011" ht="21"/>
    <row r="1012" ht="21"/>
    <row r="1013" ht="21"/>
    <row r="1014" ht="21"/>
    <row r="1015" ht="21"/>
    <row r="1016" ht="21"/>
    <row r="1019" ht="21"/>
    <row r="1020" ht="21"/>
    <row r="1021" ht="21"/>
    <row r="1022" ht="21"/>
    <row r="1026" ht="21"/>
    <row r="1027" ht="21"/>
    <row r="1028" ht="21"/>
    <row r="1031" ht="21"/>
    <row r="1032" ht="21"/>
    <row r="1033" ht="21"/>
    <row r="1034" ht="21"/>
    <row r="1035" ht="21"/>
    <row r="1036" ht="21"/>
    <row r="1037" ht="21"/>
    <row r="1040" ht="21"/>
    <row r="1041" ht="21"/>
    <row r="1042" ht="21"/>
    <row r="1043" ht="21"/>
    <row r="1044" ht="21"/>
    <row r="1045" ht="21"/>
    <row r="1046" ht="21"/>
    <row r="1049" ht="21"/>
    <row r="1050" ht="21"/>
    <row r="1051" ht="21"/>
    <row r="1052" ht="21"/>
    <row r="1053" ht="21"/>
    <row r="1054" ht="21"/>
    <row r="1055" ht="21"/>
    <row r="1056" ht="21"/>
    <row r="1057" ht="21"/>
    <row r="1060" ht="21"/>
    <row r="1061" ht="21"/>
    <row r="1062" ht="21"/>
    <row r="1064" ht="21"/>
    <row r="1065" ht="21"/>
    <row r="1066" ht="21"/>
    <row r="1067" ht="21"/>
    <row r="1068" ht="21"/>
    <row r="1069" ht="21"/>
    <row r="1072" ht="21"/>
    <row r="1073" ht="21"/>
    <row r="1074" ht="21"/>
    <row r="1075" ht="21"/>
    <row r="1076" ht="21"/>
    <row r="1077" ht="21"/>
    <row r="1078" ht="21"/>
    <row r="1079" ht="21"/>
    <row r="1082" ht="21"/>
    <row r="1083" ht="21"/>
    <row r="1085" ht="21"/>
    <row r="1086" ht="21"/>
    <row r="1087" ht="21"/>
    <row r="1088" ht="21"/>
    <row r="1089" ht="21"/>
    <row r="1090" ht="21"/>
    <row r="1093" ht="21"/>
    <row r="1094" ht="21"/>
    <row r="1095" ht="21"/>
    <row r="1096" ht="21"/>
    <row r="1097" ht="21"/>
    <row r="1098" ht="21"/>
    <row r="1099" ht="21"/>
    <row r="1100" ht="21"/>
    <row r="1103" ht="21"/>
    <row r="1104" ht="21"/>
    <row r="1105" ht="21"/>
    <row r="1106" ht="21"/>
    <row r="1107" ht="21"/>
    <row r="1108" ht="21"/>
    <row r="1109" ht="21"/>
    <row r="1111" ht="21"/>
    <row r="1112" ht="21"/>
    <row r="1113" ht="21"/>
    <row r="1114" ht="21"/>
    <row r="1115" ht="21"/>
    <row r="1116" ht="21"/>
    <row r="1119" ht="21"/>
    <row r="1120" ht="21"/>
    <row r="1121" ht="21"/>
    <row r="1122" ht="21"/>
    <row r="1123" ht="21"/>
    <row r="1124" ht="21"/>
    <row r="1125" ht="21"/>
    <row r="1126" ht="21"/>
    <row r="1127" ht="21"/>
    <row r="1130" ht="21"/>
    <row r="1131" ht="21"/>
    <row r="1132" ht="21"/>
    <row r="1134" ht="21"/>
    <row r="1135" ht="21"/>
    <row r="1136" ht="21"/>
    <row r="1137" ht="21"/>
    <row r="1138" ht="21"/>
    <row r="1139" ht="21"/>
    <row r="1142" ht="21"/>
    <row r="1143" ht="21"/>
    <row r="1144" ht="21"/>
    <row r="1145" ht="21"/>
    <row r="1146" ht="21"/>
    <row r="1147" ht="21"/>
    <row r="1148" ht="21"/>
    <row r="1149" ht="21"/>
    <row r="1152" ht="21"/>
    <row r="1153" ht="21"/>
    <row r="1155" ht="21"/>
    <row r="1156" ht="21"/>
    <row r="1157" ht="21"/>
    <row r="1158" ht="21"/>
    <row r="1159" ht="21"/>
    <row r="1160" ht="21"/>
    <row r="1163" ht="21"/>
    <row r="1164" ht="21"/>
    <row r="1165" ht="21"/>
    <row r="1166" ht="21"/>
    <row r="1167" ht="21"/>
    <row r="1168" ht="21"/>
    <row r="1169" ht="21"/>
    <row r="1170" ht="21"/>
    <row r="1173" ht="21"/>
    <row r="1174" ht="21"/>
    <row r="1175" ht="21"/>
    <row r="1176" ht="21"/>
    <row r="1177" ht="21"/>
    <row r="1178" ht="21"/>
    <row r="1179" ht="21"/>
    <row r="1182" ht="21"/>
    <row r="1183" ht="21"/>
    <row r="1184" ht="21"/>
    <row r="1185" ht="21"/>
    <row r="1186" ht="21"/>
    <row r="1188" ht="21"/>
    <row r="1189" ht="21"/>
    <row r="1190" ht="21"/>
    <row r="1193" ht="21"/>
    <row r="1194" ht="21"/>
    <row r="1195" ht="21"/>
    <row r="1196" ht="21"/>
    <row r="1197" ht="21"/>
    <row r="1198" ht="21"/>
    <row r="1199" ht="21"/>
    <row r="1202" ht="21"/>
    <row r="1203" ht="21"/>
    <row r="1204" ht="21"/>
    <row r="1207" ht="21"/>
    <row r="1208" ht="21"/>
    <row r="1209" ht="21"/>
    <row r="1210" ht="21"/>
    <row r="1211" ht="21"/>
    <row r="1213" ht="21"/>
    <row r="1214" ht="21"/>
    <row r="1215" ht="21"/>
    <row r="1218" ht="21"/>
    <row r="1219" ht="21"/>
    <row r="1220" ht="21"/>
    <row r="1221" ht="21"/>
    <row r="1222" ht="21"/>
    <row r="1223" ht="21"/>
    <row r="1224"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7" ht="21"/>
    <row r="1248" ht="21"/>
    <row r="1249" ht="21"/>
    <row r="1250" ht="21"/>
    <row r="1251" ht="21"/>
    <row r="1252" ht="21"/>
    <row r="1253" ht="21"/>
    <row r="1254" ht="21"/>
    <row r="1255" ht="21"/>
    <row r="1256" ht="21"/>
    <row r="1257" ht="21"/>
    <row r="1258" ht="21"/>
    <row r="1259" ht="21"/>
    <row r="1260" ht="21"/>
    <row r="1261" ht="21"/>
    <row r="1264" ht="21"/>
    <row r="1265" ht="21"/>
    <row r="1266"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21" ht="21"/>
    <row r="1323" ht="21"/>
    <row r="1324" ht="21"/>
    <row r="1325" ht="21"/>
    <row r="1326" ht="21"/>
    <row r="1327" ht="21"/>
    <row r="1330" ht="21"/>
    <row r="1331" ht="21"/>
    <row r="1333" ht="21"/>
    <row r="1334" ht="21"/>
    <row r="1335" ht="21"/>
    <row r="1336" ht="21"/>
    <row r="1338" ht="21"/>
    <row r="1339" ht="21"/>
    <row r="1340" ht="21"/>
    <row r="1341" ht="21"/>
    <row r="1342" ht="21"/>
    <row r="1343" ht="21"/>
    <row r="1344"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8" ht="21"/>
    <row r="1369" ht="21"/>
    <row r="1370" ht="21"/>
    <row r="1371" ht="21"/>
    <row r="1372" ht="21"/>
    <row r="1374" ht="21"/>
    <row r="1376" ht="21"/>
    <row r="1377" ht="21"/>
    <row r="1378" ht="21"/>
    <row r="1379" ht="21"/>
    <row r="1380" ht="21"/>
    <row r="1381" ht="21"/>
    <row r="1382" ht="21"/>
    <row r="1383" ht="21"/>
    <row r="1384" ht="21"/>
    <row r="1385" ht="21"/>
    <row r="1386" ht="21"/>
    <row r="1387" ht="21"/>
    <row r="1388" ht="21"/>
    <row r="1389" ht="21"/>
    <row r="1390" ht="21"/>
    <row r="1392" ht="21"/>
    <row r="1393" ht="21"/>
    <row r="1394" ht="21"/>
    <row r="1395" ht="21"/>
    <row r="1396" ht="21"/>
    <row r="1397" ht="21"/>
    <row r="1398" ht="21"/>
    <row r="1399" ht="21"/>
    <row r="1400" ht="21"/>
    <row r="1401" ht="21"/>
    <row r="1402" ht="21"/>
    <row r="1403" ht="21"/>
    <row r="1407" ht="21"/>
    <row r="1408" ht="21"/>
    <row r="1409" ht="21"/>
    <row r="1410" ht="21"/>
    <row r="1411" ht="21"/>
    <row r="1412" ht="21"/>
    <row r="1413" ht="21"/>
    <row r="1414" ht="21"/>
    <row r="1415" ht="21"/>
    <row r="1416" ht="21"/>
    <row r="1417" ht="21"/>
    <row r="1418" ht="21"/>
    <row r="1419" ht="21"/>
    <row r="1420" ht="21"/>
    <row r="1421" ht="21"/>
    <row r="1422" ht="21"/>
    <row r="1423"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20" ht="21"/>
    <row r="1521" ht="21"/>
    <row r="1522" ht="21"/>
    <row r="1523" ht="21"/>
    <row r="1524" ht="21"/>
    <row r="1525" ht="21"/>
    <row r="1526" ht="21"/>
    <row r="1527" ht="21"/>
    <row r="1534" ht="21"/>
    <row r="1535" ht="21"/>
    <row r="1536" ht="21"/>
    <row r="1537" ht="21"/>
    <row r="1538" ht="21"/>
    <row r="1539" ht="21"/>
    <row r="1540" ht="21"/>
    <row r="1547" ht="21"/>
    <row r="1548" ht="21"/>
    <row r="1549" ht="21"/>
    <row r="1550" ht="21"/>
    <row r="1551" ht="21"/>
    <row r="1552" ht="21"/>
    <row r="1553" ht="21"/>
    <row r="1562" ht="21"/>
    <row r="1563" ht="21"/>
    <row r="1564" ht="21"/>
    <row r="1565" ht="21"/>
    <row r="1566" ht="21"/>
    <row r="1567" ht="21"/>
    <row r="1568" ht="21"/>
    <row r="1569" ht="21"/>
    <row r="1576" ht="21"/>
    <row r="1577" ht="21"/>
    <row r="1578" ht="21"/>
    <row r="1579" ht="21"/>
    <row r="1580" ht="21"/>
    <row r="1581" ht="21"/>
    <row r="1582" ht="21"/>
    <row r="1589" ht="21"/>
    <row r="1590" ht="21"/>
    <row r="1591" ht="21"/>
    <row r="1592" ht="21"/>
    <row r="1593" ht="21"/>
    <row r="1594" ht="21"/>
    <row r="1595" ht="21"/>
    <row r="1598" ht="21"/>
    <row r="1599" ht="21"/>
    <row r="1600" ht="21"/>
    <row r="1601" ht="21"/>
    <row r="1602" ht="21"/>
    <row r="1603" ht="21"/>
    <row r="1604" ht="21"/>
    <row r="1611" ht="21"/>
    <row r="1612" ht="21"/>
    <row r="1613" ht="21"/>
    <row r="1614" ht="21"/>
    <row r="1615" ht="21"/>
    <row r="1616" ht="21"/>
    <row r="1617" ht="21"/>
    <row r="1618" ht="21"/>
    <row r="1625" ht="21"/>
    <row r="1626" ht="21"/>
    <row r="1627" ht="21"/>
    <row r="1628" ht="21"/>
    <row r="1629" ht="21"/>
    <row r="1630" ht="21"/>
    <row r="1631" ht="21"/>
    <row r="1638" ht="21"/>
    <row r="1639" ht="21"/>
    <row r="1640" ht="21"/>
    <row r="1641" ht="21"/>
    <row r="1642" ht="21"/>
    <row r="1643" ht="21"/>
    <row r="1644" ht="21"/>
    <row r="1653" ht="21"/>
    <row r="1654" ht="21"/>
    <row r="1655" ht="21"/>
    <row r="1656" ht="21"/>
    <row r="1657" ht="21"/>
    <row r="1658" ht="21"/>
    <row r="1659" ht="21"/>
    <row r="1660" ht="21"/>
    <row r="1667" ht="21"/>
    <row r="1668" ht="21"/>
    <row r="1669" ht="21"/>
    <row r="1670" ht="21"/>
    <row r="1671" ht="21"/>
    <row r="1672" ht="21"/>
    <row r="1673" ht="21"/>
    <row r="1680" ht="21"/>
    <row r="1681" ht="21"/>
    <row r="1682" ht="21"/>
    <row r="1683" ht="21"/>
    <row r="1684" ht="21"/>
    <row r="1685" ht="21"/>
    <row r="1686" ht="21"/>
    <row r="1690" ht="21"/>
    <row r="1691" ht="21"/>
    <row r="1692" ht="21"/>
    <row r="1693" ht="21"/>
    <row r="1694" ht="21"/>
    <row r="1695" ht="21"/>
    <row r="1702" ht="21"/>
    <row r="1703" ht="21"/>
    <row r="1704" ht="21"/>
    <row r="1705" ht="21"/>
    <row r="1706" ht="21"/>
    <row r="1707" ht="21"/>
    <row r="1708" ht="21"/>
    <row r="1715" ht="21"/>
    <row r="1716" ht="21"/>
    <row r="1717" ht="21"/>
    <row r="1718" ht="21"/>
    <row r="1719" ht="21"/>
    <row r="1720" ht="21"/>
    <row r="1721" ht="21"/>
    <row r="1725" ht="21"/>
    <row r="1726" ht="21"/>
    <row r="1727" ht="21"/>
    <row r="1728" ht="21"/>
    <row r="1729" ht="21"/>
    <row r="1731" ht="21"/>
    <row r="1732" ht="21"/>
    <row r="1736" ht="21"/>
    <row r="1737" ht="21"/>
    <row r="1738" ht="21"/>
    <row r="1739" ht="21"/>
    <row r="1740" ht="21"/>
    <row r="1741" ht="21"/>
    <row r="1742" ht="21"/>
    <row r="1743" ht="21"/>
    <row r="1744" ht="21"/>
    <row r="1745" ht="21"/>
    <row r="1747" ht="21"/>
    <row r="1748" ht="21"/>
    <row r="1752" ht="21"/>
    <row r="1753" ht="21"/>
    <row r="1754" ht="21"/>
    <row r="1755" ht="21"/>
    <row r="1756" ht="21"/>
    <row r="1757" ht="21"/>
    <row r="1758" ht="21"/>
    <row r="1761" ht="21"/>
    <row r="1762" ht="21"/>
    <row r="1763" ht="21"/>
    <row r="1764" ht="21"/>
    <row r="1768" ht="21"/>
    <row r="1769" ht="21"/>
    <row r="1770" ht="21"/>
    <row r="1773" ht="21"/>
    <row r="1774" ht="21"/>
    <row r="1775" ht="21"/>
    <row r="1776" ht="21"/>
    <row r="1777" ht="21"/>
    <row r="1778" ht="21"/>
    <row r="1779" ht="21"/>
    <row r="1780" ht="21"/>
    <row r="1781" ht="21"/>
    <row r="1782" ht="21"/>
    <row r="1783" ht="21"/>
    <row r="1784" ht="21"/>
    <row r="1787" ht="21"/>
    <row r="1788" ht="21"/>
    <row r="1789" ht="21"/>
    <row r="1790" ht="21"/>
    <row r="1794" ht="21"/>
    <row r="1795" ht="21"/>
    <row r="1796" ht="21"/>
    <row r="1799" ht="21"/>
    <row r="1800" ht="21"/>
    <row r="1801" ht="21"/>
    <row r="1802" ht="21"/>
    <row r="1803" ht="21"/>
    <row r="1804" ht="21"/>
    <row r="1807" ht="21"/>
    <row r="1808" ht="21"/>
    <row r="1809" ht="21"/>
    <row r="1812" ht="21"/>
    <row r="1813" ht="21"/>
    <row r="1814" ht="21"/>
    <row r="1815" ht="21"/>
    <row r="1816" ht="21"/>
    <row r="1817" ht="21"/>
    <row r="1818" ht="21"/>
    <row r="1819" ht="21"/>
    <row r="1820" ht="21"/>
    <row r="1821" ht="21"/>
    <row r="1822" ht="21"/>
    <row r="1823" ht="21"/>
    <row r="1826" ht="21"/>
    <row r="1827" ht="21"/>
    <row r="1828" ht="21"/>
    <row r="1829" ht="21"/>
    <row r="1833" ht="21"/>
    <row r="1834" ht="21"/>
    <row r="1835" ht="21"/>
    <row r="1838" ht="21"/>
    <row r="1839" ht="21"/>
    <row r="1840" ht="21"/>
    <row r="1841" ht="21"/>
    <row r="1842" ht="21"/>
    <row r="1843" ht="21"/>
    <row r="1844" ht="21"/>
    <row r="1847" ht="21"/>
    <row r="1848" ht="21"/>
    <row r="1849" ht="21"/>
    <row r="1850" ht="21"/>
    <row r="1852" ht="21"/>
    <row r="1853" ht="21"/>
    <row r="1854" ht="21"/>
    <row r="1855" ht="21"/>
    <row r="1856" ht="21"/>
    <row r="1857" ht="21"/>
    <row r="1860" ht="21"/>
    <row r="1861" ht="21"/>
    <row r="1862" ht="21"/>
    <row r="1865" ht="21"/>
    <row r="1866" ht="21"/>
    <row r="1867" ht="21"/>
    <row r="1868" ht="21"/>
    <row r="1869" ht="21"/>
    <row r="1870" ht="21"/>
    <row r="1871" ht="21"/>
    <row r="1872" ht="21"/>
    <row r="1873" ht="21"/>
    <row r="1874" ht="21"/>
    <row r="1875" ht="21"/>
    <row r="1876" ht="21"/>
    <row r="1879" ht="21"/>
    <row r="1880" ht="21"/>
    <row r="1881" ht="21"/>
    <row r="1882" ht="21"/>
    <row r="1886" ht="21"/>
    <row r="1887" ht="21"/>
    <row r="1888" ht="21"/>
    <row r="1891" ht="21"/>
    <row r="1892" ht="21"/>
    <row r="1893" ht="21"/>
    <row r="1894" ht="21"/>
    <row r="1895" ht="21"/>
    <row r="1896" ht="21"/>
    <row r="1897" ht="21"/>
    <row r="1900" ht="21"/>
    <row r="1901" ht="21"/>
    <row r="1902" ht="21"/>
    <row r="1903" ht="21"/>
    <row r="1904" ht="21"/>
    <row r="1905" ht="21"/>
    <row r="1906" ht="21"/>
    <row r="1909" ht="21"/>
    <row r="1910" ht="21"/>
    <row r="1911" ht="21"/>
    <row r="1912" ht="21"/>
    <row r="1913" ht="21"/>
    <row r="1914" ht="21"/>
    <row r="1915" ht="21"/>
    <row r="1916" ht="21"/>
    <row r="1917" ht="21"/>
    <row r="1920" ht="21"/>
    <row r="1921" ht="21"/>
    <row r="1922" ht="21"/>
    <row r="1924" ht="21"/>
    <row r="1925" ht="21"/>
    <row r="1926" ht="21"/>
    <row r="1927" ht="21"/>
    <row r="1928" ht="21"/>
    <row r="1929" ht="21"/>
    <row r="1932" ht="21"/>
    <row r="1933" ht="21"/>
    <row r="1934" ht="21"/>
    <row r="1935" ht="21"/>
    <row r="1936" ht="21"/>
    <row r="1937" ht="21"/>
    <row r="1938" ht="21"/>
    <row r="1939" ht="21"/>
    <row r="1942" ht="21"/>
    <row r="1943" ht="21"/>
    <row r="1945" ht="21"/>
    <row r="1946" ht="21"/>
    <row r="1947" ht="21"/>
    <row r="1948" ht="21"/>
    <row r="1949" ht="21"/>
    <row r="1950" ht="21"/>
    <row r="1953" ht="21"/>
    <row r="1954" ht="21"/>
    <row r="1955" ht="21"/>
    <row r="1956" ht="21"/>
    <row r="1957" ht="21"/>
    <row r="1958" ht="21"/>
    <row r="1959" ht="21"/>
    <row r="1960" ht="21"/>
    <row r="1963" ht="21"/>
    <row r="1964" ht="21"/>
    <row r="1965" ht="21"/>
    <row r="1966" ht="21"/>
    <row r="1967" ht="21"/>
    <row r="1968" ht="21"/>
    <row r="1969" ht="21"/>
    <row r="1971" ht="21"/>
    <row r="1972" ht="21"/>
    <row r="1973" ht="21"/>
    <row r="1974" ht="21"/>
    <row r="1975" ht="21"/>
    <row r="1976" ht="21"/>
    <row r="1979" ht="21"/>
    <row r="1980" ht="21"/>
    <row r="1981" ht="21"/>
    <row r="1982" ht="21"/>
    <row r="1983" ht="21"/>
    <row r="1984" ht="21"/>
    <row r="1985" ht="21"/>
    <row r="1986" ht="21"/>
    <row r="1987" ht="21"/>
    <row r="1990" ht="21"/>
    <row r="1991" ht="21"/>
    <row r="1992" ht="21"/>
    <row r="1994" ht="21"/>
    <row r="1995" ht="21"/>
    <row r="1996" ht="21"/>
    <row r="1997" ht="21"/>
    <row r="1998" ht="21"/>
    <row r="1999" ht="21"/>
    <row r="2002" ht="21"/>
    <row r="2003" ht="21"/>
    <row r="2004" ht="21"/>
    <row r="2005" ht="21"/>
    <row r="2006" ht="21"/>
    <row r="2007" ht="21"/>
    <row r="2008" ht="21"/>
    <row r="2009" ht="21"/>
    <row r="2012" ht="21"/>
    <row r="2013" ht="21"/>
    <row r="2015" ht="21"/>
    <row r="2016" ht="21"/>
    <row r="2017" ht="21"/>
    <row r="2018" ht="21"/>
    <row r="2019" ht="21"/>
    <row r="2020" ht="21"/>
    <row r="2023" ht="21"/>
    <row r="2024" ht="21"/>
    <row r="2025" ht="21"/>
    <row r="2026" ht="21"/>
    <row r="2027" ht="21"/>
    <row r="2028" ht="21"/>
    <row r="2029" ht="21"/>
    <row r="2030" ht="21"/>
    <row r="2033" ht="21"/>
    <row r="2034" ht="21"/>
    <row r="2035" ht="21"/>
    <row r="2036" ht="21"/>
    <row r="2037" ht="21"/>
    <row r="2038" ht="21"/>
    <row r="2039" ht="21"/>
    <row r="2042" ht="21"/>
    <row r="2043" ht="21"/>
    <row r="2044" ht="21"/>
    <row r="2045" ht="21"/>
    <row r="2046" ht="21"/>
    <row r="2048" ht="21"/>
    <row r="2049" ht="21"/>
    <row r="2050" ht="21"/>
    <row r="2053" ht="21"/>
    <row r="2054" ht="21"/>
    <row r="2055" ht="21"/>
    <row r="2056" ht="21"/>
    <row r="2057" ht="21"/>
    <row r="2058" ht="21"/>
    <row r="2059" ht="21"/>
    <row r="2062" ht="21"/>
    <row r="2063" ht="21"/>
    <row r="2064" ht="21"/>
    <row r="2067" ht="21"/>
    <row r="2068" ht="21"/>
    <row r="2069" ht="21"/>
    <row r="2070" ht="21"/>
    <row r="2071" ht="21"/>
    <row r="2073" ht="21"/>
    <row r="2074" ht="21"/>
    <row r="2075" ht="21"/>
    <row r="2078" ht="21"/>
    <row r="2079" ht="21"/>
    <row r="2080" ht="21"/>
    <row r="2081" ht="21"/>
    <row r="2082" ht="21"/>
    <row r="2083" ht="21"/>
    <row r="2084"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2019-03-12T08:41:06Z</cp:lastPrinted>
  <dcterms:created xsi:type="dcterms:W3CDTF">2018-03-02T08:19:21Z</dcterms:created>
  <dcterms:modified xsi:type="dcterms:W3CDTF">2019-03-14T08:00:40Z</dcterms:modified>
  <cp:category/>
  <cp:version/>
  <cp:contentType/>
  <cp:contentStatus/>
</cp:coreProperties>
</file>