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20610" windowHeight="9900" activeTab="0"/>
  </bookViews>
  <sheets>
    <sheet name="民話一覧" sheetId="1" r:id="rId1"/>
    <sheet name="Sheet3" sheetId="2" r:id="rId2"/>
  </sheets>
  <definedNames/>
  <calcPr fullCalcOnLoad="1"/>
</workbook>
</file>

<file path=xl/sharedStrings.xml><?xml version="1.0" encoding="utf-8"?>
<sst xmlns="http://schemas.openxmlformats.org/spreadsheetml/2006/main" count="779" uniqueCount="391">
  <si>
    <t>出版社</t>
  </si>
  <si>
    <t>発行年</t>
  </si>
  <si>
    <t>請求記号</t>
  </si>
  <si>
    <t>配架場所</t>
  </si>
  <si>
    <t>資料名（書名）</t>
  </si>
  <si>
    <t>児童開架</t>
  </si>
  <si>
    <t>スポニチ出版</t>
  </si>
  <si>
    <t>児童書庫B</t>
  </si>
  <si>
    <t>児開書庫A</t>
  </si>
  <si>
    <t>市川市・船橋市</t>
  </si>
  <si>
    <t>船橋市</t>
  </si>
  <si>
    <t>旧市町村名</t>
  </si>
  <si>
    <t>市町村名の根拠とした事柄</t>
  </si>
  <si>
    <t>千葉市</t>
  </si>
  <si>
    <t>日本標準</t>
  </si>
  <si>
    <t>下総地方</t>
  </si>
  <si>
    <t>印内（地名）</t>
  </si>
  <si>
    <t>千秋社</t>
  </si>
  <si>
    <t>船橋市</t>
  </si>
  <si>
    <t>日本標準</t>
  </si>
  <si>
    <t>J913/C42</t>
  </si>
  <si>
    <t>釜ヶ淵（地名）</t>
  </si>
  <si>
    <t>印内(地名)</t>
  </si>
  <si>
    <t>J913/C42/2</t>
  </si>
  <si>
    <t>中山の競馬場（施設）</t>
  </si>
  <si>
    <t>千秋社</t>
  </si>
  <si>
    <t>J913/A47/1</t>
  </si>
  <si>
    <t>児童開架</t>
  </si>
  <si>
    <t>千葉市・船橋市</t>
  </si>
  <si>
    <t>大穴村（船橋市）</t>
  </si>
  <si>
    <t>J913/A47/2</t>
  </si>
  <si>
    <t>児童開架</t>
  </si>
  <si>
    <t>市川市・船橋市</t>
  </si>
  <si>
    <t>未来社</t>
  </si>
  <si>
    <t>印旛郡・東葛飾郡</t>
  </si>
  <si>
    <t>下総の国の印内村（地名）</t>
  </si>
  <si>
    <t>暁印書館</t>
  </si>
  <si>
    <t>印内村（地名）</t>
  </si>
  <si>
    <t>資料に記載されている市町村・地域名</t>
  </si>
  <si>
    <t>千葉県の民話一覧</t>
  </si>
  <si>
    <t>　この一覧は、千葉県に伝わる民話を市町村や地域別に分類したものです。県立図書館が所蔵する千葉県の民話の図書から、掲載してある民話をひとつひとつどこの地域の民話なのか調べました。</t>
  </si>
  <si>
    <t>　伝承されている市町村名がわかる民話は、現在の市町村に分類してリストにしています。</t>
  </si>
  <si>
    <t>　民話は、市町村や地域の中で、題名の五十音順に並んでいます。旧市町村名が入っている民話は、同じ市町村の中でも、旧市町村名によって並んでいます。</t>
  </si>
  <si>
    <t>　同じ題名の民話がいくつか出てきますが、それぞれ掲載されている図書が違い、書かれたことばも違っています。</t>
  </si>
  <si>
    <t xml:space="preserve">　市町村の合併などによって、図書に記載されている市町村名と現在の市町村名が異なる市町村があります。
</t>
  </si>
  <si>
    <t>　新旧市町村名は図書に市町村名が書かれていない場合、民話の中に出てくる「市町村名の根拠とした事柄」にある地名や建造物などを手掛かりにしました。</t>
  </si>
  <si>
    <t>　なお、「市町村名の根拠とした事柄」がない民話については資料に記載されている市町村・地域名
のみを記載しています。</t>
  </si>
  <si>
    <t>　資料名（書名）をクリックすると県立図書館の資料情報を見ることができます。</t>
  </si>
  <si>
    <t>J913/アノ</t>
  </si>
  <si>
    <t>J913/B66</t>
  </si>
  <si>
    <t>J913/ヨミ</t>
  </si>
  <si>
    <t>J913/アオ/4</t>
  </si>
  <si>
    <t>J291/A47</t>
  </si>
  <si>
    <t>内容（題名）</t>
  </si>
  <si>
    <t>石イモ</t>
  </si>
  <si>
    <t>将門さま語り伝え</t>
  </si>
  <si>
    <t>狐の嫁入り</t>
  </si>
  <si>
    <t>ごちそうを腐らせた奉公人</t>
  </si>
  <si>
    <t>印内の重右衛門
　江戸の火事で唐辛子を焼くこと</t>
  </si>
  <si>
    <t>いんねえのじゅえむどんの話</t>
  </si>
  <si>
    <r>
      <t>印内の</t>
    </r>
    <r>
      <rPr>
        <sz val="11"/>
        <rFont val="ＭＳ Ｐゴシック"/>
        <family val="3"/>
      </rPr>
      <t>重右衛門ばなし九話
　その一 田の草取り</t>
    </r>
  </si>
  <si>
    <r>
      <t>印内の</t>
    </r>
    <r>
      <rPr>
        <sz val="11"/>
        <rFont val="ＭＳ Ｐゴシック"/>
        <family val="3"/>
      </rPr>
      <t>重右衛門ばなし九話
　その二 証文の裏書き</t>
    </r>
  </si>
  <si>
    <r>
      <t>印内の</t>
    </r>
    <r>
      <rPr>
        <sz val="11"/>
        <rFont val="ＭＳ Ｐゴシック"/>
        <family val="3"/>
      </rPr>
      <t>重右衛門ばなし九話
　その三　江戸の大火で餅を焼く</t>
    </r>
  </si>
  <si>
    <r>
      <t>印内の</t>
    </r>
    <r>
      <rPr>
        <sz val="11"/>
        <rFont val="ＭＳ Ｐゴシック"/>
        <family val="3"/>
      </rPr>
      <t>重右衛門ばなし九話
　その四 ひと背畑</t>
    </r>
  </si>
  <si>
    <r>
      <t>印内の</t>
    </r>
    <r>
      <rPr>
        <sz val="11"/>
        <rFont val="ＭＳ Ｐゴシック"/>
        <family val="3"/>
      </rPr>
      <t>重右衛門ばなし九話
　その五 田うない</t>
    </r>
  </si>
  <si>
    <r>
      <t>印内の</t>
    </r>
    <r>
      <rPr>
        <sz val="11"/>
        <rFont val="ＭＳ Ｐゴシック"/>
        <family val="3"/>
      </rPr>
      <t>重右衛門ばなし九話
　その六 ひょうの皮で屋根をふく</t>
    </r>
  </si>
  <si>
    <r>
      <t>印内の</t>
    </r>
    <r>
      <rPr>
        <sz val="11"/>
        <rFont val="ＭＳ Ｐゴシック"/>
        <family val="3"/>
      </rPr>
      <t>重右衛門ばなし九話
　その七 白い米の弁当</t>
    </r>
  </si>
  <si>
    <r>
      <t>印内の</t>
    </r>
    <r>
      <rPr>
        <sz val="11"/>
        <rFont val="ＭＳ Ｐゴシック"/>
        <family val="3"/>
      </rPr>
      <t>重右衛門ばなし九話
　その八 馬の草刈り</t>
    </r>
  </si>
  <si>
    <r>
      <t>印内の</t>
    </r>
    <r>
      <rPr>
        <sz val="11"/>
        <rFont val="ＭＳ Ｐゴシック"/>
        <family val="3"/>
      </rPr>
      <t>重右衛門ばなし九話
　その九 くやし涙</t>
    </r>
  </si>
  <si>
    <t>三山の祭りのはなし</t>
  </si>
  <si>
    <t>印内の重右衛門
　馬のすきな青いもんのこと</t>
  </si>
  <si>
    <t>印内の重右衛門
　限りのない縄のこと</t>
  </si>
  <si>
    <t>印内の重右衛門
　笊へ水を汲みこんだこと</t>
  </si>
  <si>
    <t>印内の重右衛門
　三年間も居候したこと</t>
  </si>
  <si>
    <t>印内の重右衛門
　重右衛門の自慢の鍬のこと</t>
  </si>
  <si>
    <t>印内の重右衛門
　隣りの大枝をおろさせたこと</t>
  </si>
  <si>
    <t>印内の重右衛門
　殿さまの行列をとめたこと</t>
  </si>
  <si>
    <t>印内の重右衛門
　縄ないの名人だったこと</t>
  </si>
  <si>
    <t>印内の重右衛門
　西側の飯をくうこと</t>
  </si>
  <si>
    <t>印内の重右衛門
　舟に乗れるということ</t>
  </si>
  <si>
    <t>印内の重右衛門
　湯殿で侍をなぐったこと</t>
  </si>
  <si>
    <t>七経塚</t>
  </si>
  <si>
    <t>重右衛門のとんち</t>
  </si>
  <si>
    <t>重右衛門話</t>
  </si>
  <si>
    <t>〈船橋市〉</t>
  </si>
  <si>
    <t>井伊大老の首</t>
  </si>
  <si>
    <t>暁印書館</t>
  </si>
  <si>
    <t>1997</t>
  </si>
  <si>
    <t>C388/2/</t>
  </si>
  <si>
    <t>東部図書館郷土開架</t>
  </si>
  <si>
    <t>関宿町</t>
  </si>
  <si>
    <t>船橋</t>
  </si>
  <si>
    <t>石芋</t>
  </si>
  <si>
    <t>第一法規</t>
  </si>
  <si>
    <t>1976</t>
  </si>
  <si>
    <t>C388/H66/2</t>
  </si>
  <si>
    <t>郷土開架</t>
  </si>
  <si>
    <t>房総</t>
  </si>
  <si>
    <t>船橋市海神（地名）</t>
  </si>
  <si>
    <t>石芋伝説と竜神社</t>
  </si>
  <si>
    <t>暁書房</t>
  </si>
  <si>
    <t>1975</t>
  </si>
  <si>
    <t>38813/B66/</t>
  </si>
  <si>
    <t>西部図書館書庫CL</t>
  </si>
  <si>
    <t>船橋市</t>
  </si>
  <si>
    <t>船橋　海神　竜神社　西海神村　浅間神社</t>
  </si>
  <si>
    <t>縁台将棋</t>
  </si>
  <si>
    <t>浦安市</t>
  </si>
  <si>
    <t>1985</t>
  </si>
  <si>
    <t>C388/U84/1-2</t>
  </si>
  <si>
    <t>郷土開架
郷土書庫</t>
  </si>
  <si>
    <t>浦安</t>
  </si>
  <si>
    <t>船橋相撲</t>
  </si>
  <si>
    <t>オオマトイ
（五）喧嘩</t>
  </si>
  <si>
    <t>青弓社</t>
  </si>
  <si>
    <t>1992</t>
  </si>
  <si>
    <t xml:space="preserve">C3880/37/ </t>
  </si>
  <si>
    <t>一般開架（西）</t>
  </si>
  <si>
    <t>船橋（地名）</t>
  </si>
  <si>
    <t>大まといと七熊</t>
  </si>
  <si>
    <t>浦安市教育委員会社会教育課</t>
  </si>
  <si>
    <t>1984</t>
  </si>
  <si>
    <t>当代島</t>
  </si>
  <si>
    <t>船橋</t>
  </si>
  <si>
    <t>大和田宿と成田街道</t>
  </si>
  <si>
    <t>美術の杜出版</t>
  </si>
  <si>
    <t>2018</t>
  </si>
  <si>
    <t>J388/コチ</t>
  </si>
  <si>
    <t>大和田</t>
  </si>
  <si>
    <t>御滝山金蔵寺</t>
  </si>
  <si>
    <t>隠し田んぼ</t>
  </si>
  <si>
    <t>文京書房</t>
  </si>
  <si>
    <t>1986</t>
  </si>
  <si>
    <t>C3880/29/</t>
  </si>
  <si>
    <t>一般開架(西)</t>
  </si>
  <si>
    <t>鎌ケ谷</t>
  </si>
  <si>
    <t>船橋</t>
  </si>
  <si>
    <t>風早神社に伝わる「八百姫」伝説</t>
  </si>
  <si>
    <t>松戸市</t>
  </si>
  <si>
    <t>方葉の芦</t>
  </si>
  <si>
    <t>船橋市海神（地名）　竜神社（建造物）</t>
  </si>
  <si>
    <t>勝てば官軍</t>
  </si>
  <si>
    <t>東葛地方
船橋</t>
  </si>
  <si>
    <t>鐘ヶ淵</t>
  </si>
  <si>
    <t>船橋市慈雲寺（建造物）</t>
  </si>
  <si>
    <t>がんがん岩</t>
  </si>
  <si>
    <t>桔梗の前</t>
  </si>
  <si>
    <t>1991</t>
  </si>
  <si>
    <t>市原市
船橋市</t>
  </si>
  <si>
    <t>市原、永吉、吉野台
船橋、遠ヶ澪(地名)</t>
  </si>
  <si>
    <t>久兵衛の機転丸</t>
  </si>
  <si>
    <t>行商</t>
  </si>
  <si>
    <t>米本</t>
  </si>
  <si>
    <t>行徳四丁目</t>
  </si>
  <si>
    <r>
      <t>船橋の金杉</t>
    </r>
    <r>
      <rPr>
        <sz val="11"/>
        <rFont val="ＭＳ Ｐゴシック"/>
        <family val="3"/>
      </rPr>
      <t>（地名）</t>
    </r>
  </si>
  <si>
    <t>巾着石</t>
  </si>
  <si>
    <t>ポプラ社</t>
  </si>
  <si>
    <t>1980</t>
  </si>
  <si>
    <t xml:space="preserve"> J913/Y53/2</t>
  </si>
  <si>
    <t>児開書庫Ａ</t>
  </si>
  <si>
    <t>千葉郡二宮村</t>
  </si>
  <si>
    <t>上飯山満</t>
  </si>
  <si>
    <t>熊野石</t>
  </si>
  <si>
    <t>船橋市飯山満（地名）</t>
  </si>
  <si>
    <t>供養で飯をたらふくくっつけられる大仏</t>
  </si>
  <si>
    <t>崙書房</t>
  </si>
  <si>
    <t>1983</t>
  </si>
  <si>
    <t>C388/Ta24/</t>
  </si>
  <si>
    <t>中央図書館郷土書庫</t>
  </si>
  <si>
    <t>海応山不動院　船橋市本町</t>
  </si>
  <si>
    <t>国府台の古戦場</t>
  </si>
  <si>
    <t>市川市</t>
  </si>
  <si>
    <t>金剛杖の清水</t>
  </si>
  <si>
    <t>御滝の不動さま（御滝不動尊）</t>
  </si>
  <si>
    <t>鮫になった桔梗の前</t>
  </si>
  <si>
    <t>げんごろう</t>
  </si>
  <si>
    <t>1996</t>
  </si>
  <si>
    <t>C3880/44/</t>
  </si>
  <si>
    <t>一般開架（西）</t>
  </si>
  <si>
    <t>船橋市　我孫子市</t>
  </si>
  <si>
    <t>船橋(地名）</t>
  </si>
  <si>
    <t>三義人</t>
  </si>
  <si>
    <t>船橋（地名）　</t>
  </si>
  <si>
    <t>サンコ兄い
（一）おいでなさいまし</t>
  </si>
  <si>
    <t>馬込沢（地名）</t>
  </si>
  <si>
    <r>
      <t>法典</t>
    </r>
    <r>
      <rPr>
        <sz val="11"/>
        <rFont val="ＭＳ Ｐゴシック"/>
        <family val="3"/>
      </rPr>
      <t>（地名）</t>
    </r>
  </si>
  <si>
    <t>自警団による朝鮮人虐殺事件</t>
  </si>
  <si>
    <t>C388/15/</t>
  </si>
  <si>
    <t>市川市・松戸市・船橋市など</t>
  </si>
  <si>
    <t>篠原に習え</t>
  </si>
  <si>
    <t>習志野駐屯地</t>
  </si>
  <si>
    <t>習志野駐屯地</t>
  </si>
  <si>
    <t>重右衛門の知恵</t>
  </si>
  <si>
    <t>千葉相互銀行</t>
  </si>
  <si>
    <t>19--</t>
  </si>
  <si>
    <t>C388/B66/3</t>
  </si>
  <si>
    <t>船橋市　印内村</t>
  </si>
  <si>
    <t>印内</t>
  </si>
  <si>
    <t>偕成社</t>
  </si>
  <si>
    <t>ジュエムがたかの番をしたおはなし</t>
  </si>
  <si>
    <t>アメジスト・アート出版</t>
  </si>
  <si>
    <t>2014</t>
  </si>
  <si>
    <t>児童書庫</t>
  </si>
  <si>
    <t>印内</t>
  </si>
  <si>
    <t>ほるぷ出版</t>
  </si>
  <si>
    <t>Ｃ３８８／Ｂ６６／２－７</t>
  </si>
  <si>
    <t>精が出た</t>
  </si>
  <si>
    <t>不動さま（御滝山不動尊）</t>
  </si>
  <si>
    <t>大正六年の大津波
（一）不思議な松の木</t>
  </si>
  <si>
    <t>大正六年の大津波
（四）津波から守った鎮守さま</t>
  </si>
  <si>
    <t>平将門と咲かずのキキョウの話</t>
  </si>
  <si>
    <t>酒々井町</t>
  </si>
  <si>
    <t>高津姫</t>
  </si>
  <si>
    <t>高津</t>
  </si>
  <si>
    <t>三山の七年まつり</t>
  </si>
  <si>
    <t>高灯籠</t>
  </si>
  <si>
    <t>高梨のだんな</t>
  </si>
  <si>
    <r>
      <t>金杉</t>
    </r>
    <r>
      <rPr>
        <sz val="11"/>
        <rFont val="ＭＳ Ｐゴシック"/>
        <family val="3"/>
      </rPr>
      <t>（地名）</t>
    </r>
  </si>
  <si>
    <t>滝不動</t>
  </si>
  <si>
    <t>金蔵寺滝不動　金杉
御滝公園　倶梨伽羅不動</t>
  </si>
  <si>
    <t>立ち不動と座り不動</t>
  </si>
  <si>
    <t>田中三左衛門の埋蔵金</t>
  </si>
  <si>
    <t>藤原(船橋市法典)</t>
  </si>
  <si>
    <t>力持ち平右衛門</t>
  </si>
  <si>
    <t>小室村（船橋市小室町）</t>
  </si>
  <si>
    <t>血染めの茅</t>
  </si>
  <si>
    <t>松戸市　流山市　野田市　沼南町　船橋市　市川市　佐倉市</t>
  </si>
  <si>
    <t>天保年間の大奥醜聞事件</t>
  </si>
  <si>
    <t>市川市中山</t>
  </si>
  <si>
    <t>下総中山駅</t>
  </si>
  <si>
    <t>東金に残る将門伝説</t>
  </si>
  <si>
    <t>東金市</t>
  </si>
  <si>
    <t>德願寺にある宮本武蔵の墓</t>
  </si>
  <si>
    <t>法典ヶ原（船橋市法典）</t>
  </si>
  <si>
    <t>徳願寺の凄まじい迫力の幽霊画</t>
  </si>
  <si>
    <t>船橋法典</t>
  </si>
  <si>
    <r>
      <t>船橋</t>
    </r>
    <r>
      <rPr>
        <sz val="11"/>
        <rFont val="ＭＳ Ｐゴシック"/>
        <family val="3"/>
      </rPr>
      <t>（地名）</t>
    </r>
  </si>
  <si>
    <t>ドンが鳴ったよ</t>
  </si>
  <si>
    <t>大和田原</t>
  </si>
  <si>
    <t>成田のお札</t>
  </si>
  <si>
    <t>成田市　松戸市　船橋市</t>
  </si>
  <si>
    <t>縄ない</t>
  </si>
  <si>
    <t>睦</t>
  </si>
  <si>
    <t>行徳領印内村</t>
  </si>
  <si>
    <t>寝ぼすけ神様</t>
  </si>
  <si>
    <t>習志野市　船橋市　流山市</t>
  </si>
  <si>
    <t>三山(地名）</t>
  </si>
  <si>
    <t>年季明けの涙</t>
  </si>
  <si>
    <t>初富の開墾</t>
  </si>
  <si>
    <t>小金ヶ原牧場
東葛地方　中野牧
二和･三咲</t>
  </si>
  <si>
    <t>馬頭観音</t>
  </si>
  <si>
    <t>船橋　法典　（地名）</t>
  </si>
  <si>
    <t>奉公人の田の草とり</t>
  </si>
  <si>
    <t>千葉市、大穴村</t>
  </si>
  <si>
    <t>大穴村</t>
  </si>
  <si>
    <t>みこしが通った道と庚申塔</t>
  </si>
  <si>
    <t>習志野駐屯地　三山　二宮神社　　八王子神社　　</t>
  </si>
  <si>
    <t>源頼朝と藤原師経</t>
  </si>
  <si>
    <t>習志野市・船橋市</t>
  </si>
  <si>
    <t>船橋市三山　二宮神社</t>
  </si>
  <si>
    <t>C3880/37/</t>
  </si>
  <si>
    <t>船橋</t>
  </si>
  <si>
    <t>三山の祭り</t>
  </si>
  <si>
    <r>
      <t>船橋市三山町(地名）　二宮神社　</t>
    </r>
    <r>
      <rPr>
        <sz val="11"/>
        <rFont val="ＭＳ Ｐゴシック"/>
        <family val="3"/>
      </rPr>
      <t>八王子神社</t>
    </r>
  </si>
  <si>
    <t>無縁仏</t>
  </si>
  <si>
    <t>法典　（地名）</t>
  </si>
  <si>
    <t>餅は遠火で</t>
  </si>
  <si>
    <t>ゆるぎの松と木喰地蔵</t>
  </si>
  <si>
    <t>飯山満の高野　薬円台　高憧庵　前原　下総薬園</t>
  </si>
  <si>
    <t>妖刀むらまさ</t>
  </si>
  <si>
    <t>堀江</t>
  </si>
  <si>
    <t>霊魂この世にとどまりて</t>
  </si>
  <si>
    <t>牢死した漁民の供養</t>
  </si>
  <si>
    <t>船橋浦　船橋宿</t>
  </si>
  <si>
    <r>
      <t>御滝</t>
    </r>
    <r>
      <rPr>
        <sz val="11"/>
        <rFont val="ＭＳ Ｐゴシック"/>
        <family val="3"/>
      </rPr>
      <t>山金蔵寺</t>
    </r>
  </si>
  <si>
    <t>題名の読み</t>
  </si>
  <si>
    <t>いいたいろうのくび</t>
  </si>
  <si>
    <t>いしいも</t>
  </si>
  <si>
    <t>いしいも</t>
  </si>
  <si>
    <t>いしいもでんせつとりゅうじんじゃ</t>
  </si>
  <si>
    <t>いんないのじゅううえもん
　えどのかじでとうがらしをやくこと</t>
  </si>
  <si>
    <t>いんないのじゅうえもん
　うまのすきなあおいもんのこと</t>
  </si>
  <si>
    <t>いんないのじゅうえもん
　かぎりのないなわのこと</t>
  </si>
  <si>
    <t>いんないのじゅうえもん
　ざるへみずをくみこんだこと</t>
  </si>
  <si>
    <t>いんないのじゅうえもん
　さんねんかんもいそうろうしたこと</t>
  </si>
  <si>
    <t>いんないのじゅうえもん
　じゅうえもんのじまんのくわのこと</t>
  </si>
  <si>
    <t>いんないのじゅうえもん
　となりのおおえだをおろさせたこと</t>
  </si>
  <si>
    <t>いんないのじゅうえもん
　とのさまのぎょうれつをとめたこと</t>
  </si>
  <si>
    <t>いんないのじゅうえもん
　なわないのめいじんだったこと</t>
  </si>
  <si>
    <t>いんないのじゅうえもん
　にしがわのめしをくうこと</t>
  </si>
  <si>
    <t>いんないのじゅうえもん
　ふねにのれるということ</t>
  </si>
  <si>
    <t>いんないのじゅうえもん
　ゆどのでさむらいをなぐったこと</t>
  </si>
  <si>
    <t>いんねえのじゅえむどんのはなし</t>
  </si>
  <si>
    <t>いんねえのじゅえむどんのはなし</t>
  </si>
  <si>
    <t>いんねえのじゅえむばなしきゅうわ
　そのいち たのくさとり</t>
  </si>
  <si>
    <t>いんねえのじゅえむばなしきゅうわ
　そのきゅう くやしなみだ</t>
  </si>
  <si>
    <t>いんねえのじゅえむばなしきゅうわ
　そのご たうない</t>
  </si>
  <si>
    <t>いんねえのじゅえむばなしきゅうわ
　そのさん　えどのたいかでもちをやく</t>
  </si>
  <si>
    <t>いんねえのじゅえむばなしきゅうわ
　そのなな しろいこめのべんとう</t>
  </si>
  <si>
    <t>いんねえのじゅえむばなしきゅうわ
　そのに しょうもんのうらがき</t>
  </si>
  <si>
    <t>いんねえのじゅえむばなしきゅうわ
　そのはち うまのくさかり</t>
  </si>
  <si>
    <t>いんねえのじゅえむばなしきゅうわ
　そのよん ひとせはたけ</t>
  </si>
  <si>
    <t>いんねえのじゅえむばなしきゅうわ
　そのろく ひょうのかわでやねをふく</t>
  </si>
  <si>
    <t>えんだいしょうぎ</t>
  </si>
  <si>
    <t>おおまとい
（五）けんか</t>
  </si>
  <si>
    <t>おおまといとななくま</t>
  </si>
  <si>
    <t>C３８８／U８４／１</t>
  </si>
  <si>
    <t>おおわだじゅくとなりたかいどう</t>
  </si>
  <si>
    <t>おたきさんこんぞうじ</t>
  </si>
  <si>
    <t>かくしたんぼ</t>
  </si>
  <si>
    <r>
      <t>かざはやじんじゃにつたわる</t>
    </r>
    <r>
      <rPr>
        <sz val="11"/>
        <rFont val="ＭＳ Ｐゴシック"/>
        <family val="3"/>
      </rPr>
      <t>やお</t>
    </r>
    <r>
      <rPr>
        <sz val="11"/>
        <rFont val="ＭＳ Ｐゴシック"/>
        <family val="3"/>
      </rPr>
      <t>ひめでんせつ</t>
    </r>
  </si>
  <si>
    <t>六軒新田
神明神社</t>
  </si>
  <si>
    <t>かたはのあし</t>
  </si>
  <si>
    <t>かてばかんぐん</t>
  </si>
  <si>
    <t>C3880/29/</t>
  </si>
  <si>
    <t>かねがふち</t>
  </si>
  <si>
    <t>がんがんいわ</t>
  </si>
  <si>
    <t>ききょうのまえ</t>
  </si>
  <si>
    <t>千秋社</t>
  </si>
  <si>
    <t>C388/A47/5</t>
  </si>
  <si>
    <t>きつねのよめいり</t>
  </si>
  <si>
    <t>JE/SH96</t>
  </si>
  <si>
    <t>きゅうべえのきてんがん</t>
  </si>
  <si>
    <t>ぎょうしょう</t>
  </si>
  <si>
    <t>ぎょうとくよんちょうめ</t>
  </si>
  <si>
    <t>きんちゃくいし</t>
  </si>
  <si>
    <t>くまのいし</t>
  </si>
  <si>
    <t>くようでめしをたらふくくっつけられるだいぶつ</t>
  </si>
  <si>
    <t>こうのだいのこせんじょう</t>
  </si>
  <si>
    <t>ごちそうをくさらせたほうこうにん</t>
  </si>
  <si>
    <t>コチねい</t>
  </si>
  <si>
    <t>こちねい</t>
  </si>
  <si>
    <t>こんごうじょうのしみず</t>
  </si>
  <si>
    <t>さめになったききょうのまえ</t>
  </si>
  <si>
    <t>さんぎじん</t>
  </si>
  <si>
    <t>さんこあにい
（一）おいでなさいまし</t>
  </si>
  <si>
    <t>サンコウさま</t>
  </si>
  <si>
    <t>さんこうさま</t>
  </si>
  <si>
    <t>じけいだんによるちょうせんじんぎゃくさつじけん</t>
  </si>
  <si>
    <t>しちきょうつか</t>
  </si>
  <si>
    <t>しのはらにならえ</t>
  </si>
  <si>
    <t>じゅううえもんのちえ</t>
  </si>
  <si>
    <t>じゅううえもんのとんち</t>
  </si>
  <si>
    <t>じゅうえもんばなし</t>
  </si>
  <si>
    <t>じゅえむがたかのばんをしたおはなし</t>
  </si>
  <si>
    <t>ＪＥ／カノ</t>
  </si>
  <si>
    <t>じゅえむどんばなし</t>
  </si>
  <si>
    <t>じゅえむどんばなし</t>
  </si>
  <si>
    <t>じゅえむばなし</t>
  </si>
  <si>
    <t>じゅえむばなし</t>
  </si>
  <si>
    <t>日本標準</t>
  </si>
  <si>
    <t>しょうがでた</t>
  </si>
  <si>
    <t>たいしょうろくねんのおおつなみ（一）ふしぎなまつのき</t>
  </si>
  <si>
    <t>たいしょうろくねんのおおつなみ（四）つなみからまもったちんしゅさま</t>
  </si>
  <si>
    <t>たいらのまさかどとさかずのききょうのはなし</t>
  </si>
  <si>
    <t>たかつひめ</t>
  </si>
  <si>
    <t>たかどうろう</t>
  </si>
  <si>
    <t>たかなしのだんな</t>
  </si>
  <si>
    <t>たきふどう</t>
  </si>
  <si>
    <t>たちふどうとすわりふどう</t>
  </si>
  <si>
    <t>たなかさんざえもんのまいぞうきん</t>
  </si>
  <si>
    <t>ちからもちへいうえもん</t>
  </si>
  <si>
    <t>ちぞめのかや</t>
  </si>
  <si>
    <t>てんぽうねんかんのおおおくしゅうぶんじけん</t>
  </si>
  <si>
    <t>とうがねにのこるまさかどでんせつ</t>
  </si>
  <si>
    <t>とくがんじにあるみやもとむさしのはか</t>
  </si>
  <si>
    <t>とくがんじのすさまじいはくりょくのゆうれいが</t>
  </si>
  <si>
    <t>とったかみたかなくなりました</t>
  </si>
  <si>
    <t>とったかみたかなくなりました</t>
  </si>
  <si>
    <t>どんがなったよ</t>
  </si>
  <si>
    <t>なりたのおふだ</t>
  </si>
  <si>
    <t>なわない</t>
  </si>
  <si>
    <t>ねぼすけかみさま</t>
  </si>
  <si>
    <t>ねんきあけのなみだ</t>
  </si>
  <si>
    <t>はつとみのかいこん</t>
  </si>
  <si>
    <t>C3880/29/</t>
  </si>
  <si>
    <t>ばとうかんのん</t>
  </si>
  <si>
    <t>ほうこうにんのたのくさとり</t>
  </si>
  <si>
    <t>まさかどさまかたりつたえ</t>
  </si>
  <si>
    <t>みこしがとおったみちとこうしんとう</t>
  </si>
  <si>
    <t>みなもとのよりともとふじわらのもろつね</t>
  </si>
  <si>
    <t>ミノガメ</t>
  </si>
  <si>
    <t>みのがめ</t>
  </si>
  <si>
    <t>みやまのまつり</t>
  </si>
  <si>
    <t>みやまのまつりのはなし</t>
  </si>
  <si>
    <t>むえんぼとけ</t>
  </si>
  <si>
    <r>
      <t>もちはと</t>
    </r>
    <r>
      <rPr>
        <sz val="11"/>
        <rFont val="ＭＳ Ｐゴシック"/>
        <family val="3"/>
      </rPr>
      <t>おびで</t>
    </r>
  </si>
  <si>
    <t>ゆるぎのまつときくいじぞう</t>
  </si>
  <si>
    <t>ようとうむらまさ</t>
  </si>
  <si>
    <t>れいこんこのよにとどまりて</t>
  </si>
  <si>
    <t>ろうししたぎょみんのくよう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</si>
</sst>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2">
    <font>
      <sz val="11"/>
      <color theme="1"/>
      <name val="Calibri"/>
      <family val="3"/>
    </font>
    <font>
      <sz val="11"/>
      <color indexed="8"/>
      <name val="ＭＳ Ｐゴシック"/>
      <family val="3"/>
    </font>
    <font>
      <sz val="6"/>
      <name val="ＭＳ Ｐゴシック"/>
      <family val="3"/>
    </font>
    <font>
      <sz val="11"/>
      <name val="ＭＳ Ｐゴシック"/>
      <family val="3"/>
    </font>
    <font>
      <sz val="11"/>
      <color indexed="62"/>
      <name val="ＭＳ Ｐゴシック"/>
      <family val="3"/>
    </font>
    <font>
      <sz val="11"/>
      <color indexed="17"/>
      <name val="ＭＳ Ｐゴシック"/>
      <family val="3"/>
    </font>
    <font>
      <sz val="5"/>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u val="single"/>
      <sz val="11"/>
      <color indexed="20"/>
      <name val="ＭＳ Ｐゴシック"/>
      <family val="3"/>
    </font>
    <font>
      <sz val="10"/>
      <name val="ＭＳ Ｐゴシック"/>
      <family val="3"/>
    </font>
    <font>
      <b/>
      <sz val="20"/>
      <color indexed="8"/>
      <name val="ＭＳ Ｐゴシック"/>
      <family val="3"/>
    </font>
    <font>
      <b/>
      <sz val="16"/>
      <color indexed="8"/>
      <name val="ＭＳ Ｐゴシック"/>
      <family val="3"/>
    </font>
    <font>
      <sz val="9"/>
      <name val="ＭＳ Ｐゴシック"/>
      <family val="3"/>
    </font>
    <font>
      <sz val="10"/>
      <color indexed="8"/>
      <name val="ＭＳ Ｐゴシック"/>
      <family val="3"/>
    </font>
    <font>
      <b/>
      <sz val="10"/>
      <color indexed="8"/>
      <name val="ＭＳ Ｐゴシック"/>
      <family val="3"/>
    </font>
    <font>
      <u val="single"/>
      <sz val="11"/>
      <color indexed="30"/>
      <name val="ＭＳ Ｐゴシック"/>
      <family val="3"/>
    </font>
    <font>
      <u val="single"/>
      <sz val="10.5"/>
      <color indexed="30"/>
      <name val="Times New Roman"/>
      <family val="1"/>
    </font>
    <font>
      <u val="single"/>
      <sz val="11"/>
      <color indexed="6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0"/>
      <name val="Calibri"/>
      <family val="3"/>
    </font>
    <font>
      <b/>
      <sz val="20"/>
      <color theme="1"/>
      <name val="Calibri"/>
      <family val="3"/>
    </font>
    <font>
      <b/>
      <sz val="16"/>
      <color theme="1"/>
      <name val="Calibri"/>
      <family val="3"/>
    </font>
    <font>
      <sz val="9"/>
      <name val="Calibri"/>
      <family val="3"/>
    </font>
    <font>
      <sz val="11"/>
      <name val="Cambria"/>
      <family val="3"/>
    </font>
    <font>
      <sz val="10"/>
      <color theme="1"/>
      <name val="Calibri"/>
      <family val="3"/>
    </font>
    <font>
      <b/>
      <sz val="10"/>
      <color theme="1"/>
      <name val="Calibri"/>
      <family val="3"/>
    </font>
    <font>
      <sz val="11"/>
      <color theme="1"/>
      <name val="Cambria"/>
      <family val="3"/>
    </font>
    <font>
      <u val="single"/>
      <sz val="11"/>
      <color rgb="FF0070C0"/>
      <name val="Calibri"/>
      <family val="3"/>
    </font>
    <font>
      <u val="single"/>
      <sz val="10.5"/>
      <color rgb="FF0070C0"/>
      <name val="Times New Roman"/>
      <family val="1"/>
    </font>
    <font>
      <u val="single"/>
      <sz val="11"/>
      <color theme="3" tint="0.39998000860214233"/>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61">
    <xf numFmtId="0" fontId="0" fillId="0" borderId="0" xfId="0" applyFont="1" applyAlignment="1">
      <alignment vertical="center"/>
    </xf>
    <xf numFmtId="0" fontId="50" fillId="33" borderId="10" xfId="0" applyFont="1" applyFill="1" applyBorder="1" applyAlignment="1">
      <alignment horizontal="left" vertical="center" wrapText="1"/>
    </xf>
    <xf numFmtId="0" fontId="0" fillId="0" borderId="0" xfId="0" applyAlignment="1">
      <alignment vertical="center"/>
    </xf>
    <xf numFmtId="0" fontId="0" fillId="0" borderId="0" xfId="0" applyAlignment="1">
      <alignment horizontal="left" vertical="center"/>
    </xf>
    <xf numFmtId="0" fontId="50" fillId="33" borderId="10" xfId="0" applyFont="1" applyFill="1" applyBorder="1" applyAlignment="1">
      <alignment horizontal="center" vertical="center"/>
    </xf>
    <xf numFmtId="0" fontId="50" fillId="33" borderId="10"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0" xfId="0" applyFont="1" applyFill="1" applyBorder="1" applyAlignment="1">
      <alignment horizontal="left" vertical="center" wrapText="1"/>
    </xf>
    <xf numFmtId="0" fontId="51" fillId="33" borderId="10" xfId="0" applyFont="1" applyFill="1" applyBorder="1" applyAlignment="1">
      <alignment horizontal="center" vertical="center"/>
    </xf>
    <xf numFmtId="0" fontId="44" fillId="0" borderId="0" xfId="0" applyFont="1" applyBorder="1" applyAlignment="1">
      <alignment horizontal="left" vertical="center" wrapText="1"/>
    </xf>
    <xf numFmtId="0" fontId="44" fillId="0" borderId="0" xfId="0" applyFont="1" applyBorder="1" applyAlignment="1">
      <alignment horizontal="left" vertical="top" wrapText="1"/>
    </xf>
    <xf numFmtId="0" fontId="44" fillId="0" borderId="0" xfId="0" applyFont="1" applyBorder="1" applyAlignment="1">
      <alignment horizontal="center" vertical="top" wrapText="1"/>
    </xf>
    <xf numFmtId="0" fontId="0" fillId="0" borderId="0" xfId="0" applyFont="1" applyAlignment="1">
      <alignment horizontal="center" vertical="top" wrapText="1"/>
    </xf>
    <xf numFmtId="0" fontId="0" fillId="0" borderId="0" xfId="0" applyAlignment="1">
      <alignment horizontal="center" vertical="center"/>
    </xf>
    <xf numFmtId="0" fontId="0" fillId="0" borderId="0" xfId="0" applyAlignment="1">
      <alignment horizontal="left" vertical="center" wrapText="1"/>
    </xf>
    <xf numFmtId="0" fontId="0" fillId="0" borderId="0" xfId="0" applyFont="1" applyAlignment="1">
      <alignment horizontal="left" vertical="center" wrapText="1"/>
    </xf>
    <xf numFmtId="0" fontId="0" fillId="0" borderId="0" xfId="0" applyAlignment="1">
      <alignment horizontal="center" vertical="center" wrapText="1"/>
    </xf>
    <xf numFmtId="0" fontId="44" fillId="0" borderId="0" xfId="0" applyFont="1" applyBorder="1" applyAlignment="1">
      <alignment horizontal="left" vertical="center" wrapText="1"/>
    </xf>
    <xf numFmtId="0" fontId="44" fillId="0" borderId="0" xfId="0" applyFont="1" applyBorder="1" applyAlignment="1">
      <alignment horizontal="left" vertical="top" wrapText="1"/>
    </xf>
    <xf numFmtId="0" fontId="44" fillId="0" borderId="0" xfId="0" applyFont="1" applyBorder="1" applyAlignment="1">
      <alignment horizontal="left" vertical="center" wrapText="1"/>
    </xf>
    <xf numFmtId="0" fontId="44" fillId="0" borderId="0" xfId="0" applyFont="1" applyBorder="1" applyAlignment="1">
      <alignment horizontal="left" vertical="top" wrapText="1"/>
    </xf>
    <xf numFmtId="0" fontId="44" fillId="0" borderId="0" xfId="0" applyFont="1" applyBorder="1" applyAlignment="1">
      <alignment horizontal="left" vertical="center"/>
    </xf>
    <xf numFmtId="0" fontId="44" fillId="0" borderId="0" xfId="0" applyFont="1" applyBorder="1" applyAlignment="1">
      <alignment vertical="center"/>
    </xf>
    <xf numFmtId="0" fontId="44" fillId="0" borderId="0" xfId="0" applyFont="1" applyBorder="1" applyAlignment="1">
      <alignment horizontal="center" vertical="center"/>
    </xf>
    <xf numFmtId="0" fontId="0" fillId="0" borderId="0" xfId="0" applyFont="1" applyBorder="1" applyAlignment="1">
      <alignment vertical="center"/>
    </xf>
    <xf numFmtId="0" fontId="51" fillId="33" borderId="10" xfId="0" applyNumberFormat="1" applyFont="1" applyFill="1" applyBorder="1" applyAlignment="1">
      <alignment horizontal="center" vertical="center"/>
    </xf>
    <xf numFmtId="0" fontId="52" fillId="0" borderId="0" xfId="0" applyFont="1" applyBorder="1" applyAlignment="1">
      <alignment vertical="center" wrapText="1"/>
    </xf>
    <xf numFmtId="0" fontId="53" fillId="0" borderId="0" xfId="0" applyFont="1" applyBorder="1" applyAlignment="1">
      <alignment horizontal="left" vertical="center" wrapText="1"/>
    </xf>
    <xf numFmtId="0" fontId="50" fillId="0" borderId="10"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50" fillId="0" borderId="10" xfId="0" applyFont="1" applyBorder="1" applyAlignment="1">
      <alignment horizontal="left" vertical="center" wrapText="1"/>
    </xf>
    <xf numFmtId="0" fontId="50" fillId="0" borderId="10" xfId="0" applyFont="1" applyBorder="1" applyAlignment="1">
      <alignment vertical="center" wrapText="1"/>
    </xf>
    <xf numFmtId="0" fontId="50" fillId="33" borderId="10" xfId="0" applyFont="1" applyFill="1" applyBorder="1" applyAlignment="1">
      <alignment vertical="center" wrapText="1"/>
    </xf>
    <xf numFmtId="0" fontId="50" fillId="0" borderId="10" xfId="0" applyFont="1" applyFill="1" applyBorder="1" applyAlignment="1">
      <alignment vertical="center" wrapText="1"/>
    </xf>
    <xf numFmtId="0" fontId="54" fillId="0" borderId="10" xfId="0" applyFont="1" applyBorder="1" applyAlignment="1">
      <alignment horizontal="center" vertical="center" wrapText="1"/>
    </xf>
    <xf numFmtId="0" fontId="3" fillId="34" borderId="10" xfId="0" applyFont="1" applyFill="1" applyBorder="1" applyAlignment="1">
      <alignment horizontal="center" vertical="center" wrapText="1"/>
    </xf>
    <xf numFmtId="0" fontId="50" fillId="0" borderId="10" xfId="0" applyFont="1" applyBorder="1" applyAlignment="1">
      <alignment horizontal="left" vertical="center"/>
    </xf>
    <xf numFmtId="0" fontId="50" fillId="0" borderId="10" xfId="0" applyFont="1" applyFill="1" applyBorder="1" applyAlignment="1">
      <alignment horizontal="center" vertical="center"/>
    </xf>
    <xf numFmtId="0" fontId="55" fillId="0" borderId="10"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0" xfId="0" applyFont="1" applyBorder="1" applyAlignment="1">
      <alignment vertical="center"/>
    </xf>
    <xf numFmtId="0" fontId="50" fillId="0" borderId="10" xfId="0" applyFont="1" applyBorder="1" applyAlignment="1">
      <alignment horizontal="center" vertical="center"/>
    </xf>
    <xf numFmtId="0" fontId="50" fillId="0" borderId="10" xfId="0" applyFont="1" applyFill="1" applyBorder="1" applyAlignment="1">
      <alignment horizontal="left" vertical="center"/>
    </xf>
    <xf numFmtId="0" fontId="55"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51" fillId="0" borderId="10" xfId="0" applyFont="1" applyBorder="1" applyAlignment="1">
      <alignment vertical="center" wrapText="1"/>
    </xf>
    <xf numFmtId="0" fontId="56" fillId="0" borderId="0" xfId="0" applyFont="1" applyAlignment="1">
      <alignment horizontal="left" vertical="top" wrapText="1"/>
    </xf>
    <xf numFmtId="0" fontId="57" fillId="0" borderId="0" xfId="0" applyFont="1" applyBorder="1" applyAlignment="1">
      <alignment horizontal="left" vertical="center"/>
    </xf>
    <xf numFmtId="0" fontId="57" fillId="0" borderId="0" xfId="0" applyFont="1" applyBorder="1" applyAlignment="1">
      <alignment horizontal="left" vertical="top" wrapText="1"/>
    </xf>
    <xf numFmtId="0" fontId="56" fillId="0" borderId="0" xfId="0" applyFont="1" applyAlignment="1">
      <alignment horizontal="left" vertical="center"/>
    </xf>
    <xf numFmtId="0" fontId="0" fillId="0" borderId="0" xfId="0" applyFont="1" applyBorder="1" applyAlignment="1">
      <alignment horizontal="left" vertical="top" wrapText="1"/>
    </xf>
    <xf numFmtId="0" fontId="0" fillId="0" borderId="0" xfId="0" applyFont="1" applyBorder="1" applyAlignment="1">
      <alignment vertical="center" wrapText="1"/>
    </xf>
    <xf numFmtId="0" fontId="55" fillId="33" borderId="10" xfId="0" applyFont="1" applyFill="1" applyBorder="1" applyAlignment="1">
      <alignment horizontal="center" vertical="center" wrapText="1"/>
    </xf>
    <xf numFmtId="0" fontId="58" fillId="0" borderId="0" xfId="0" applyFont="1" applyAlignment="1">
      <alignment horizontal="left" vertical="center" wrapText="1"/>
    </xf>
    <xf numFmtId="0" fontId="59" fillId="0" borderId="10" xfId="0" applyFont="1" applyBorder="1" applyAlignment="1">
      <alignment horizontal="justify" vertical="center"/>
    </xf>
    <xf numFmtId="0" fontId="59" fillId="0" borderId="10" xfId="0" applyFont="1" applyBorder="1" applyAlignment="1">
      <alignment vertical="center"/>
    </xf>
    <xf numFmtId="0" fontId="51" fillId="33" borderId="10" xfId="0" applyFont="1" applyFill="1" applyBorder="1" applyAlignment="1">
      <alignment horizontal="left" vertical="center"/>
    </xf>
    <xf numFmtId="0" fontId="60" fillId="0" borderId="10" xfId="0" applyFont="1" applyBorder="1" applyAlignment="1">
      <alignment horizontal="justify" vertical="center"/>
    </xf>
    <xf numFmtId="0" fontId="61" fillId="0" borderId="10" xfId="0" applyFont="1" applyBorder="1" applyAlignment="1">
      <alignment horizontal="left" vertical="center" wrapText="1"/>
    </xf>
    <xf numFmtId="0" fontId="59" fillId="0" borderId="10"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16"/>
  <sheetViews>
    <sheetView tabSelected="1" zoomScale="80" zoomScaleNormal="80" workbookViewId="0" topLeftCell="A91">
      <selection activeCell="A14" sqref="A14:A113"/>
    </sheetView>
  </sheetViews>
  <sheetFormatPr defaultColWidth="9.140625" defaultRowHeight="15"/>
  <cols>
    <col min="1" max="2" width="34.28125" style="15" customWidth="1"/>
    <col min="3" max="3" width="28.7109375" style="15" customWidth="1"/>
    <col min="4" max="4" width="18.00390625" style="14" customWidth="1"/>
    <col min="5" max="5" width="10.7109375" style="13" customWidth="1"/>
    <col min="6" max="6" width="13.421875" style="16" customWidth="1"/>
    <col min="7" max="7" width="10.7109375" style="50" customWidth="1"/>
    <col min="8" max="8" width="25.57421875" style="14" customWidth="1"/>
    <col min="9" max="9" width="28.8515625" style="14" customWidth="1"/>
    <col min="10" max="10" width="16.57421875" style="14" customWidth="1"/>
  </cols>
  <sheetData>
    <row r="1" spans="1:8" ht="24.75" customHeight="1">
      <c r="A1" s="26" t="s">
        <v>39</v>
      </c>
      <c r="B1" s="26"/>
      <c r="C1" s="52"/>
      <c r="D1" s="26"/>
      <c r="E1" s="26"/>
      <c r="F1" s="12"/>
      <c r="G1" s="47"/>
      <c r="H1" s="15"/>
    </row>
    <row r="2" spans="1:10" s="2" customFormat="1" ht="21" customHeight="1">
      <c r="A2" s="24" t="s">
        <v>40</v>
      </c>
      <c r="B2" s="24"/>
      <c r="C2" s="24"/>
      <c r="D2" s="22"/>
      <c r="E2" s="22"/>
      <c r="F2" s="23"/>
      <c r="G2" s="48"/>
      <c r="H2" s="21"/>
      <c r="I2" s="21"/>
      <c r="J2" s="3"/>
    </row>
    <row r="3" spans="1:10" s="2" customFormat="1" ht="21" customHeight="1">
      <c r="A3" s="24" t="s">
        <v>41</v>
      </c>
      <c r="B3" s="24"/>
      <c r="C3" s="24"/>
      <c r="D3" s="22"/>
      <c r="E3" s="22"/>
      <c r="F3" s="23"/>
      <c r="G3" s="48"/>
      <c r="H3" s="21"/>
      <c r="I3" s="21"/>
      <c r="J3" s="3"/>
    </row>
    <row r="4" spans="1:10" s="2" customFormat="1" ht="21" customHeight="1">
      <c r="A4" s="24" t="s">
        <v>42</v>
      </c>
      <c r="B4" s="24"/>
      <c r="C4" s="24"/>
      <c r="D4" s="22"/>
      <c r="E4" s="22"/>
      <c r="F4" s="23"/>
      <c r="G4" s="48"/>
      <c r="H4" s="21"/>
      <c r="I4" s="21"/>
      <c r="J4" s="3"/>
    </row>
    <row r="5" spans="1:10" s="2" customFormat="1" ht="21" customHeight="1">
      <c r="A5" s="24" t="s">
        <v>43</v>
      </c>
      <c r="B5" s="24"/>
      <c r="C5" s="24"/>
      <c r="D5" s="22"/>
      <c r="E5" s="22"/>
      <c r="F5" s="23"/>
      <c r="G5" s="48"/>
      <c r="H5" s="21"/>
      <c r="I5" s="21"/>
      <c r="J5" s="3"/>
    </row>
    <row r="6" spans="1:10" s="2" customFormat="1" ht="21" customHeight="1">
      <c r="A6" s="24" t="s">
        <v>44</v>
      </c>
      <c r="B6" s="24"/>
      <c r="C6" s="24"/>
      <c r="D6" s="22"/>
      <c r="E6" s="22"/>
      <c r="F6" s="23"/>
      <c r="G6" s="48"/>
      <c r="H6" s="21"/>
      <c r="I6" s="21"/>
      <c r="J6" s="3"/>
    </row>
    <row r="7" spans="1:10" s="2" customFormat="1" ht="21" customHeight="1">
      <c r="A7" s="24" t="s">
        <v>45</v>
      </c>
      <c r="B7" s="24"/>
      <c r="C7" s="24"/>
      <c r="D7" s="22"/>
      <c r="E7" s="22"/>
      <c r="F7" s="23"/>
      <c r="G7" s="48"/>
      <c r="H7" s="21"/>
      <c r="I7" s="21"/>
      <c r="J7" s="3"/>
    </row>
    <row r="8" spans="1:10" s="2" customFormat="1" ht="21" customHeight="1">
      <c r="A8" s="24" t="s">
        <v>46</v>
      </c>
      <c r="B8" s="24"/>
      <c r="C8" s="24"/>
      <c r="D8" s="22"/>
      <c r="E8" s="22"/>
      <c r="F8" s="23"/>
      <c r="G8" s="48"/>
      <c r="H8" s="21"/>
      <c r="I8" s="21"/>
      <c r="J8" s="3"/>
    </row>
    <row r="9" spans="1:9" ht="21" customHeight="1">
      <c r="A9" s="3" t="s">
        <v>47</v>
      </c>
      <c r="B9" s="3"/>
      <c r="G9" s="49"/>
      <c r="H9" s="9"/>
      <c r="I9" s="10"/>
    </row>
    <row r="10" spans="7:9" ht="21" customHeight="1">
      <c r="G10" s="49"/>
      <c r="H10" s="19"/>
      <c r="I10" s="20"/>
    </row>
    <row r="11" spans="1:9" ht="21" customHeight="1">
      <c r="A11" s="27" t="s">
        <v>84</v>
      </c>
      <c r="B11" s="27"/>
      <c r="C11" s="51"/>
      <c r="D11" s="10"/>
      <c r="E11" s="10"/>
      <c r="F11" s="11"/>
      <c r="G11" s="49"/>
      <c r="H11" s="9"/>
      <c r="I11" s="10"/>
    </row>
    <row r="12" spans="1:9" ht="11.25" customHeight="1">
      <c r="A12" s="19"/>
      <c r="B12" s="19"/>
      <c r="C12" s="51"/>
      <c r="D12" s="18"/>
      <c r="E12" s="18"/>
      <c r="F12" s="11"/>
      <c r="G12" s="49"/>
      <c r="H12" s="17"/>
      <c r="I12" s="18"/>
    </row>
    <row r="13" spans="1:10" ht="34.5" customHeight="1">
      <c r="A13" s="5" t="s">
        <v>53</v>
      </c>
      <c r="B13" s="5" t="s">
        <v>275</v>
      </c>
      <c r="C13" s="53" t="s">
        <v>4</v>
      </c>
      <c r="D13" s="5" t="s">
        <v>0</v>
      </c>
      <c r="E13" s="4" t="s">
        <v>1</v>
      </c>
      <c r="F13" s="5" t="s">
        <v>2</v>
      </c>
      <c r="G13" s="4" t="s">
        <v>3</v>
      </c>
      <c r="H13" s="1" t="s">
        <v>38</v>
      </c>
      <c r="I13" s="5" t="s">
        <v>12</v>
      </c>
      <c r="J13" s="5" t="s">
        <v>11</v>
      </c>
    </row>
    <row r="14" spans="1:10" ht="27">
      <c r="A14" s="28" t="s">
        <v>85</v>
      </c>
      <c r="B14" s="28" t="s">
        <v>276</v>
      </c>
      <c r="C14" s="55" t="str">
        <f>HYPERLINK("https://www.library.pref.chiba.lg.jp/licsxp-iopac/WOpacMsgNewListToTifTilDetailAction.do?tilcod=1000000244875","千葉県妖怪奇異史談")</f>
        <v>千葉県妖怪奇異史談</v>
      </c>
      <c r="D14" s="28" t="s">
        <v>86</v>
      </c>
      <c r="E14" s="29" t="s">
        <v>87</v>
      </c>
      <c r="F14" s="30" t="s">
        <v>88</v>
      </c>
      <c r="G14" s="31" t="s">
        <v>89</v>
      </c>
      <c r="H14" s="28" t="s">
        <v>90</v>
      </c>
      <c r="I14" s="32" t="s">
        <v>91</v>
      </c>
      <c r="J14" s="29"/>
    </row>
    <row r="15" spans="1:10" ht="21">
      <c r="A15" s="1" t="s">
        <v>54</v>
      </c>
      <c r="B15" s="1" t="s">
        <v>277</v>
      </c>
      <c r="C15" s="56" t="str">
        <f>HYPERLINK("https://www.library.pref.chiba.lg.jp/licsxp-iopac/WOpacMsgNewListToTifTilDetailAction.do?tilcod=1000000855686","千葉の伝説")</f>
        <v>千葉の伝説</v>
      </c>
      <c r="D15" s="7" t="s">
        <v>19</v>
      </c>
      <c r="E15" s="8">
        <v>1981</v>
      </c>
      <c r="F15" s="6" t="s">
        <v>20</v>
      </c>
      <c r="G15" s="57" t="s">
        <v>5</v>
      </c>
      <c r="H15" s="1" t="s">
        <v>10</v>
      </c>
      <c r="I15" s="33"/>
      <c r="J15" s="5"/>
    </row>
    <row r="16" spans="1:10" ht="13.5">
      <c r="A16" s="28" t="s">
        <v>92</v>
      </c>
      <c r="B16" s="28" t="s">
        <v>278</v>
      </c>
      <c r="C16" s="55" t="str">
        <f>HYPERLINK("https://www.library.pref.chiba.lg.jp/licsxp-iopac/WOpacMsgNewListToTifTilDetailAction.do?tilcod=1000000731360","房総の伝説")</f>
        <v>房総の伝説</v>
      </c>
      <c r="D16" s="28" t="s">
        <v>93</v>
      </c>
      <c r="E16" s="29" t="s">
        <v>94</v>
      </c>
      <c r="F16" s="29" t="s">
        <v>95</v>
      </c>
      <c r="G16" s="28" t="s">
        <v>96</v>
      </c>
      <c r="H16" s="28" t="s">
        <v>97</v>
      </c>
      <c r="I16" s="34" t="s">
        <v>98</v>
      </c>
      <c r="J16" s="29"/>
    </row>
    <row r="17" spans="1:10" ht="27">
      <c r="A17" s="31" t="s">
        <v>99</v>
      </c>
      <c r="B17" s="31" t="s">
        <v>279</v>
      </c>
      <c r="C17" s="55" t="str">
        <f>HYPERLINK("https://www.library.pref.chiba.lg.jp/licsxp-iopac/WOpacMsgNewListToTifTilDetailAction.do?tilcod=1000000871997","房総の伝説")</f>
        <v>房総の伝説</v>
      </c>
      <c r="D17" s="31" t="s">
        <v>100</v>
      </c>
      <c r="E17" s="29" t="s">
        <v>101</v>
      </c>
      <c r="F17" s="35" t="s">
        <v>102</v>
      </c>
      <c r="G17" s="31" t="s">
        <v>103</v>
      </c>
      <c r="H17" s="31" t="s">
        <v>104</v>
      </c>
      <c r="I17" s="32" t="s">
        <v>105</v>
      </c>
      <c r="J17" s="36"/>
    </row>
    <row r="18" spans="1:10" ht="42">
      <c r="A18" s="1" t="s">
        <v>58</v>
      </c>
      <c r="B18" s="1" t="s">
        <v>280</v>
      </c>
      <c r="C18" s="56" t="str">
        <f aca="true" t="shared" si="0" ref="C18:C29">HYPERLINK("https://www.library.pref.chiba.lg.jp/licsxp-iopac/WOpacMsgNewListToTifTilDetailAction.do?tilcod=1000000734293","房総の民話")</f>
        <v>房総の民話</v>
      </c>
      <c r="D18" s="7" t="s">
        <v>33</v>
      </c>
      <c r="E18" s="8">
        <v>1978</v>
      </c>
      <c r="F18" s="6" t="s">
        <v>49</v>
      </c>
      <c r="G18" s="57" t="s">
        <v>31</v>
      </c>
      <c r="H18" s="1" t="s">
        <v>34</v>
      </c>
      <c r="I18" s="33" t="s">
        <v>35</v>
      </c>
      <c r="J18" s="5"/>
    </row>
    <row r="19" spans="1:10" ht="42">
      <c r="A19" s="1" t="s">
        <v>70</v>
      </c>
      <c r="B19" s="1" t="s">
        <v>281</v>
      </c>
      <c r="C19" s="56" t="str">
        <f t="shared" si="0"/>
        <v>房総の民話</v>
      </c>
      <c r="D19" s="7" t="s">
        <v>33</v>
      </c>
      <c r="E19" s="8">
        <v>1978</v>
      </c>
      <c r="F19" s="6" t="s">
        <v>49</v>
      </c>
      <c r="G19" s="57" t="s">
        <v>31</v>
      </c>
      <c r="H19" s="1" t="s">
        <v>34</v>
      </c>
      <c r="I19" s="33" t="s">
        <v>35</v>
      </c>
      <c r="J19" s="5"/>
    </row>
    <row r="20" spans="1:10" ht="42">
      <c r="A20" s="1" t="s">
        <v>71</v>
      </c>
      <c r="B20" s="1" t="s">
        <v>282</v>
      </c>
      <c r="C20" s="56" t="str">
        <f t="shared" si="0"/>
        <v>房総の民話</v>
      </c>
      <c r="D20" s="7" t="s">
        <v>33</v>
      </c>
      <c r="E20" s="8">
        <v>1978</v>
      </c>
      <c r="F20" s="6" t="s">
        <v>49</v>
      </c>
      <c r="G20" s="57" t="s">
        <v>31</v>
      </c>
      <c r="H20" s="1" t="s">
        <v>34</v>
      </c>
      <c r="I20" s="33" t="s">
        <v>35</v>
      </c>
      <c r="J20" s="5"/>
    </row>
    <row r="21" spans="1:10" ht="42">
      <c r="A21" s="1" t="s">
        <v>72</v>
      </c>
      <c r="B21" s="1" t="s">
        <v>283</v>
      </c>
      <c r="C21" s="56" t="str">
        <f t="shared" si="0"/>
        <v>房総の民話</v>
      </c>
      <c r="D21" s="7" t="s">
        <v>33</v>
      </c>
      <c r="E21" s="8">
        <v>1978</v>
      </c>
      <c r="F21" s="6" t="s">
        <v>49</v>
      </c>
      <c r="G21" s="57" t="s">
        <v>31</v>
      </c>
      <c r="H21" s="1" t="s">
        <v>34</v>
      </c>
      <c r="I21" s="33" t="s">
        <v>35</v>
      </c>
      <c r="J21" s="5"/>
    </row>
    <row r="22" spans="1:10" ht="42">
      <c r="A22" s="1" t="s">
        <v>73</v>
      </c>
      <c r="B22" s="1" t="s">
        <v>284</v>
      </c>
      <c r="C22" s="56" t="str">
        <f t="shared" si="0"/>
        <v>房総の民話</v>
      </c>
      <c r="D22" s="7" t="s">
        <v>33</v>
      </c>
      <c r="E22" s="8">
        <v>1978</v>
      </c>
      <c r="F22" s="6" t="s">
        <v>49</v>
      </c>
      <c r="G22" s="57" t="s">
        <v>31</v>
      </c>
      <c r="H22" s="1" t="s">
        <v>34</v>
      </c>
      <c r="I22" s="33" t="s">
        <v>35</v>
      </c>
      <c r="J22" s="5"/>
    </row>
    <row r="23" spans="1:10" ht="42">
      <c r="A23" s="1" t="s">
        <v>74</v>
      </c>
      <c r="B23" s="1" t="s">
        <v>285</v>
      </c>
      <c r="C23" s="56" t="str">
        <f t="shared" si="0"/>
        <v>房総の民話</v>
      </c>
      <c r="D23" s="7" t="s">
        <v>33</v>
      </c>
      <c r="E23" s="8">
        <v>1978</v>
      </c>
      <c r="F23" s="6" t="s">
        <v>49</v>
      </c>
      <c r="G23" s="57" t="s">
        <v>31</v>
      </c>
      <c r="H23" s="1" t="s">
        <v>34</v>
      </c>
      <c r="I23" s="33" t="s">
        <v>35</v>
      </c>
      <c r="J23" s="5"/>
    </row>
    <row r="24" spans="1:10" ht="42">
      <c r="A24" s="1" t="s">
        <v>75</v>
      </c>
      <c r="B24" s="1" t="s">
        <v>286</v>
      </c>
      <c r="C24" s="56" t="str">
        <f t="shared" si="0"/>
        <v>房総の民話</v>
      </c>
      <c r="D24" s="7" t="s">
        <v>33</v>
      </c>
      <c r="E24" s="8">
        <v>1978</v>
      </c>
      <c r="F24" s="6" t="s">
        <v>49</v>
      </c>
      <c r="G24" s="57" t="s">
        <v>31</v>
      </c>
      <c r="H24" s="1" t="s">
        <v>34</v>
      </c>
      <c r="I24" s="33" t="s">
        <v>35</v>
      </c>
      <c r="J24" s="5"/>
    </row>
    <row r="25" spans="1:10" ht="42">
      <c r="A25" s="1" t="s">
        <v>76</v>
      </c>
      <c r="B25" s="1" t="s">
        <v>287</v>
      </c>
      <c r="C25" s="56" t="str">
        <f t="shared" si="0"/>
        <v>房総の民話</v>
      </c>
      <c r="D25" s="7" t="s">
        <v>33</v>
      </c>
      <c r="E25" s="8">
        <v>1978</v>
      </c>
      <c r="F25" s="6" t="s">
        <v>49</v>
      </c>
      <c r="G25" s="57" t="s">
        <v>31</v>
      </c>
      <c r="H25" s="1" t="s">
        <v>34</v>
      </c>
      <c r="I25" s="33" t="s">
        <v>35</v>
      </c>
      <c r="J25" s="5"/>
    </row>
    <row r="26" spans="1:10" ht="42">
      <c r="A26" s="1" t="s">
        <v>77</v>
      </c>
      <c r="B26" s="1" t="s">
        <v>288</v>
      </c>
      <c r="C26" s="56" t="str">
        <f t="shared" si="0"/>
        <v>房総の民話</v>
      </c>
      <c r="D26" s="7" t="s">
        <v>33</v>
      </c>
      <c r="E26" s="8">
        <v>1978</v>
      </c>
      <c r="F26" s="6" t="s">
        <v>49</v>
      </c>
      <c r="G26" s="57" t="s">
        <v>31</v>
      </c>
      <c r="H26" s="1" t="s">
        <v>34</v>
      </c>
      <c r="I26" s="33" t="s">
        <v>35</v>
      </c>
      <c r="J26" s="5"/>
    </row>
    <row r="27" spans="1:10" ht="42">
      <c r="A27" s="1" t="s">
        <v>78</v>
      </c>
      <c r="B27" s="1" t="s">
        <v>289</v>
      </c>
      <c r="C27" s="56" t="str">
        <f t="shared" si="0"/>
        <v>房総の民話</v>
      </c>
      <c r="D27" s="7" t="s">
        <v>33</v>
      </c>
      <c r="E27" s="8">
        <v>1978</v>
      </c>
      <c r="F27" s="6" t="s">
        <v>49</v>
      </c>
      <c r="G27" s="57" t="s">
        <v>31</v>
      </c>
      <c r="H27" s="1" t="s">
        <v>34</v>
      </c>
      <c r="I27" s="33" t="s">
        <v>35</v>
      </c>
      <c r="J27" s="5"/>
    </row>
    <row r="28" spans="1:10" ht="42">
      <c r="A28" s="1" t="s">
        <v>79</v>
      </c>
      <c r="B28" s="1" t="s">
        <v>290</v>
      </c>
      <c r="C28" s="56" t="str">
        <f t="shared" si="0"/>
        <v>房総の民話</v>
      </c>
      <c r="D28" s="7" t="s">
        <v>33</v>
      </c>
      <c r="E28" s="8">
        <v>1978</v>
      </c>
      <c r="F28" s="6" t="s">
        <v>49</v>
      </c>
      <c r="G28" s="57" t="s">
        <v>31</v>
      </c>
      <c r="H28" s="1" t="s">
        <v>34</v>
      </c>
      <c r="I28" s="33" t="s">
        <v>35</v>
      </c>
      <c r="J28" s="5"/>
    </row>
    <row r="29" spans="1:10" ht="42">
      <c r="A29" s="1" t="s">
        <v>80</v>
      </c>
      <c r="B29" s="1" t="s">
        <v>291</v>
      </c>
      <c r="C29" s="56" t="str">
        <f t="shared" si="0"/>
        <v>房総の民話</v>
      </c>
      <c r="D29" s="7" t="s">
        <v>33</v>
      </c>
      <c r="E29" s="8">
        <v>1978</v>
      </c>
      <c r="F29" s="6" t="s">
        <v>49</v>
      </c>
      <c r="G29" s="57" t="s">
        <v>31</v>
      </c>
      <c r="H29" s="1" t="s">
        <v>34</v>
      </c>
      <c r="I29" s="33" t="s">
        <v>35</v>
      </c>
      <c r="J29" s="5"/>
    </row>
    <row r="30" spans="1:10" ht="21">
      <c r="A30" s="1" t="s">
        <v>59</v>
      </c>
      <c r="B30" s="1" t="s">
        <v>292</v>
      </c>
      <c r="C30" s="55" t="str">
        <f>HYPERLINK("https://www.library.pref.chiba.lg.jp/licsxp-iopac/WOpacMsgNewListToTifTilDetailAction.do?tilcod=1000000672568","読みがたり千葉のむかし話")</f>
        <v>読みがたり千葉のむかし話</v>
      </c>
      <c r="D30" s="7" t="s">
        <v>19</v>
      </c>
      <c r="E30" s="8">
        <v>2005</v>
      </c>
      <c r="F30" s="6" t="s">
        <v>50</v>
      </c>
      <c r="G30" s="57" t="s">
        <v>5</v>
      </c>
      <c r="H30" s="1" t="s">
        <v>15</v>
      </c>
      <c r="I30" s="33" t="s">
        <v>16</v>
      </c>
      <c r="J30" s="5"/>
    </row>
    <row r="31" spans="1:10" ht="21">
      <c r="A31" s="1" t="s">
        <v>59</v>
      </c>
      <c r="B31" s="1" t="s">
        <v>293</v>
      </c>
      <c r="C31" s="56" t="str">
        <f>HYPERLINK("https://www.library.pref.chiba.lg.jp/licsxp-iopac/WOpacMsgNewListToTifTilDetailAction.do?tilcod=1000000454818","千葉のむかし話　改訂版")</f>
        <v>千葉のむかし話　改訂版</v>
      </c>
      <c r="D31" s="7" t="s">
        <v>14</v>
      </c>
      <c r="E31" s="8">
        <v>1986</v>
      </c>
      <c r="F31" s="6" t="s">
        <v>20</v>
      </c>
      <c r="G31" s="57" t="s">
        <v>8</v>
      </c>
      <c r="H31" s="1" t="s">
        <v>15</v>
      </c>
      <c r="I31" s="33" t="s">
        <v>16</v>
      </c>
      <c r="J31" s="5"/>
    </row>
    <row r="32" spans="1:10" ht="42">
      <c r="A32" s="1" t="s">
        <v>60</v>
      </c>
      <c r="B32" s="1" t="s">
        <v>294</v>
      </c>
      <c r="C32" s="56" t="str">
        <f aca="true" t="shared" si="1" ref="C32:C40">HYPERLINK("https://www.library.pref.chiba.lg.jp/licsxp-iopac/WOpacMsgNewListToTifTilDetailAction.do?tilcod=1000000844389","千葉県の民話　続")</f>
        <v>千葉県の民話　続</v>
      </c>
      <c r="D32" s="7" t="s">
        <v>25</v>
      </c>
      <c r="E32" s="8">
        <v>1981</v>
      </c>
      <c r="F32" s="6" t="s">
        <v>30</v>
      </c>
      <c r="G32" s="57" t="s">
        <v>31</v>
      </c>
      <c r="H32" s="1" t="s">
        <v>32</v>
      </c>
      <c r="I32" s="33" t="s">
        <v>16</v>
      </c>
      <c r="J32" s="5"/>
    </row>
    <row r="33" spans="1:10" ht="42">
      <c r="A33" s="1" t="s">
        <v>68</v>
      </c>
      <c r="B33" s="1" t="s">
        <v>295</v>
      </c>
      <c r="C33" s="56" t="str">
        <f t="shared" si="1"/>
        <v>千葉県の民話　続</v>
      </c>
      <c r="D33" s="7" t="s">
        <v>25</v>
      </c>
      <c r="E33" s="8">
        <v>1981</v>
      </c>
      <c r="F33" s="6" t="s">
        <v>30</v>
      </c>
      <c r="G33" s="57" t="s">
        <v>31</v>
      </c>
      <c r="H33" s="1" t="s">
        <v>32</v>
      </c>
      <c r="I33" s="33" t="s">
        <v>16</v>
      </c>
      <c r="J33" s="5"/>
    </row>
    <row r="34" spans="1:10" ht="42">
      <c r="A34" s="1" t="s">
        <v>64</v>
      </c>
      <c r="B34" s="1" t="s">
        <v>296</v>
      </c>
      <c r="C34" s="56" t="str">
        <f t="shared" si="1"/>
        <v>千葉県の民話　続</v>
      </c>
      <c r="D34" s="7" t="s">
        <v>25</v>
      </c>
      <c r="E34" s="8">
        <v>1981</v>
      </c>
      <c r="F34" s="6" t="s">
        <v>30</v>
      </c>
      <c r="G34" s="57" t="s">
        <v>31</v>
      </c>
      <c r="H34" s="1" t="s">
        <v>32</v>
      </c>
      <c r="I34" s="33" t="s">
        <v>16</v>
      </c>
      <c r="J34" s="5"/>
    </row>
    <row r="35" spans="1:10" ht="42">
      <c r="A35" s="1" t="s">
        <v>62</v>
      </c>
      <c r="B35" s="1" t="s">
        <v>297</v>
      </c>
      <c r="C35" s="56" t="str">
        <f t="shared" si="1"/>
        <v>千葉県の民話　続</v>
      </c>
      <c r="D35" s="7" t="s">
        <v>25</v>
      </c>
      <c r="E35" s="8">
        <v>1981</v>
      </c>
      <c r="F35" s="6" t="s">
        <v>30</v>
      </c>
      <c r="G35" s="57" t="s">
        <v>31</v>
      </c>
      <c r="H35" s="1" t="s">
        <v>32</v>
      </c>
      <c r="I35" s="33" t="s">
        <v>16</v>
      </c>
      <c r="J35" s="5"/>
    </row>
    <row r="36" spans="1:10" ht="42">
      <c r="A36" s="1" t="s">
        <v>66</v>
      </c>
      <c r="B36" s="1" t="s">
        <v>298</v>
      </c>
      <c r="C36" s="56" t="str">
        <f t="shared" si="1"/>
        <v>千葉県の民話　続</v>
      </c>
      <c r="D36" s="7" t="s">
        <v>25</v>
      </c>
      <c r="E36" s="8">
        <v>1981</v>
      </c>
      <c r="F36" s="6" t="s">
        <v>30</v>
      </c>
      <c r="G36" s="57" t="s">
        <v>31</v>
      </c>
      <c r="H36" s="1" t="s">
        <v>32</v>
      </c>
      <c r="I36" s="33" t="s">
        <v>16</v>
      </c>
      <c r="J36" s="5"/>
    </row>
    <row r="37" spans="1:10" ht="42">
      <c r="A37" s="1" t="s">
        <v>61</v>
      </c>
      <c r="B37" s="1" t="s">
        <v>299</v>
      </c>
      <c r="C37" s="56" t="str">
        <f t="shared" si="1"/>
        <v>千葉県の民話　続</v>
      </c>
      <c r="D37" s="7" t="s">
        <v>25</v>
      </c>
      <c r="E37" s="8">
        <v>1981</v>
      </c>
      <c r="F37" s="6" t="s">
        <v>30</v>
      </c>
      <c r="G37" s="57" t="s">
        <v>31</v>
      </c>
      <c r="H37" s="1" t="s">
        <v>32</v>
      </c>
      <c r="I37" s="33" t="s">
        <v>16</v>
      </c>
      <c r="J37" s="5"/>
    </row>
    <row r="38" spans="1:10" ht="42">
      <c r="A38" s="1" t="s">
        <v>67</v>
      </c>
      <c r="B38" s="1" t="s">
        <v>300</v>
      </c>
      <c r="C38" s="56" t="str">
        <f t="shared" si="1"/>
        <v>千葉県の民話　続</v>
      </c>
      <c r="D38" s="7" t="s">
        <v>25</v>
      </c>
      <c r="E38" s="8">
        <v>1981</v>
      </c>
      <c r="F38" s="6" t="s">
        <v>30</v>
      </c>
      <c r="G38" s="57" t="s">
        <v>31</v>
      </c>
      <c r="H38" s="1" t="s">
        <v>32</v>
      </c>
      <c r="I38" s="33" t="s">
        <v>16</v>
      </c>
      <c r="J38" s="5"/>
    </row>
    <row r="39" spans="1:10" ht="42">
      <c r="A39" s="1" t="s">
        <v>63</v>
      </c>
      <c r="B39" s="1" t="s">
        <v>301</v>
      </c>
      <c r="C39" s="56" t="str">
        <f t="shared" si="1"/>
        <v>千葉県の民話　続</v>
      </c>
      <c r="D39" s="7" t="s">
        <v>25</v>
      </c>
      <c r="E39" s="8">
        <v>1981</v>
      </c>
      <c r="F39" s="6" t="s">
        <v>30</v>
      </c>
      <c r="G39" s="57" t="s">
        <v>31</v>
      </c>
      <c r="H39" s="1" t="s">
        <v>32</v>
      </c>
      <c r="I39" s="33" t="s">
        <v>16</v>
      </c>
      <c r="J39" s="5"/>
    </row>
    <row r="40" spans="1:10" ht="42">
      <c r="A40" s="1" t="s">
        <v>65</v>
      </c>
      <c r="B40" s="1" t="s">
        <v>302</v>
      </c>
      <c r="C40" s="56" t="str">
        <f t="shared" si="1"/>
        <v>千葉県の民話　続</v>
      </c>
      <c r="D40" s="7" t="s">
        <v>25</v>
      </c>
      <c r="E40" s="8">
        <v>1981</v>
      </c>
      <c r="F40" s="6" t="s">
        <v>30</v>
      </c>
      <c r="G40" s="57" t="s">
        <v>31</v>
      </c>
      <c r="H40" s="1" t="s">
        <v>32</v>
      </c>
      <c r="I40" s="33" t="s">
        <v>16</v>
      </c>
      <c r="J40" s="5"/>
    </row>
    <row r="41" spans="1:10" ht="27">
      <c r="A41" s="28" t="s">
        <v>106</v>
      </c>
      <c r="B41" s="28" t="s">
        <v>303</v>
      </c>
      <c r="C41" s="55" t="str">
        <f>HYPERLINK("https://www.library.pref.chiba.lg.jp/licsxp-iopac/WOpacMsgNewListToTifTilDetailAction.do?tilcod=1000000940101","浦安の昔ばなし　続")</f>
        <v>浦安の昔ばなし　続</v>
      </c>
      <c r="D41" s="28" t="s">
        <v>107</v>
      </c>
      <c r="E41" s="29" t="s">
        <v>108</v>
      </c>
      <c r="F41" s="30" t="s">
        <v>109</v>
      </c>
      <c r="G41" s="28" t="s">
        <v>110</v>
      </c>
      <c r="H41" s="28" t="s">
        <v>111</v>
      </c>
      <c r="I41" s="34" t="s">
        <v>112</v>
      </c>
      <c r="J41" s="29"/>
    </row>
    <row r="42" spans="1:10" ht="27">
      <c r="A42" s="31" t="s">
        <v>113</v>
      </c>
      <c r="B42" s="31" t="s">
        <v>304</v>
      </c>
      <c r="C42" s="55" t="str">
        <f>HYPERLINK("https://www.library.pref.chiba.lg.jp/licsxp-iopac/WOpacMsgNewListToTifTilDetailAction.do?tilcod=1000000901667","浦安の世間話")</f>
        <v>浦安の世間話</v>
      </c>
      <c r="D42" s="37" t="s">
        <v>114</v>
      </c>
      <c r="E42" s="38" t="s">
        <v>115</v>
      </c>
      <c r="F42" s="39" t="s">
        <v>116</v>
      </c>
      <c r="G42" s="37" t="s">
        <v>117</v>
      </c>
      <c r="H42" s="37" t="s">
        <v>111</v>
      </c>
      <c r="I42" s="32" t="s">
        <v>118</v>
      </c>
      <c r="J42" s="36"/>
    </row>
    <row r="43" spans="1:10" ht="27">
      <c r="A43" s="31" t="s">
        <v>119</v>
      </c>
      <c r="B43" s="31" t="s">
        <v>305</v>
      </c>
      <c r="C43" s="55" t="str">
        <f>HYPERLINK("https://www.library.pref.chiba.lg.jp/licsxp-iopac/WOpacMsgNewListToTifTilDetailAction.do?tilcod=1000000916911","浦安の昔ばなし")</f>
        <v>浦安の昔ばなし</v>
      </c>
      <c r="D43" s="31" t="s">
        <v>120</v>
      </c>
      <c r="E43" s="40" t="s">
        <v>121</v>
      </c>
      <c r="F43" s="35" t="s">
        <v>306</v>
      </c>
      <c r="G43" s="31" t="s">
        <v>110</v>
      </c>
      <c r="H43" s="31" t="s">
        <v>122</v>
      </c>
      <c r="I43" s="32" t="s">
        <v>123</v>
      </c>
      <c r="J43" s="40"/>
    </row>
    <row r="44" spans="1:10" ht="13.5">
      <c r="A44" s="28" t="s">
        <v>124</v>
      </c>
      <c r="B44" s="28" t="s">
        <v>307</v>
      </c>
      <c r="C44" s="58" t="str">
        <f>HYPERLINK("https://www.library.pref.chiba.lg.jp/licsxp-iopac/WOpacMsgNewListToTifTilDetailAction.do?tilcod=1000100557038","八千代の昔話　四十三話")</f>
        <v>八千代の昔話　四十三話</v>
      </c>
      <c r="D44" s="28" t="s">
        <v>125</v>
      </c>
      <c r="E44" s="29" t="s">
        <v>126</v>
      </c>
      <c r="F44" s="30" t="s">
        <v>127</v>
      </c>
      <c r="G44" s="31" t="s">
        <v>5</v>
      </c>
      <c r="H44" s="28" t="s">
        <v>128</v>
      </c>
      <c r="I44" s="32" t="s">
        <v>91</v>
      </c>
      <c r="J44" s="29"/>
    </row>
    <row r="45" spans="1:10" ht="13.5">
      <c r="A45" s="31" t="s">
        <v>274</v>
      </c>
      <c r="B45" s="31" t="s">
        <v>308</v>
      </c>
      <c r="C45" s="55" t="str">
        <f>HYPERLINK("https://www.library.pref.chiba.lg.jp/licsxp-iopac/WOpacMsgNewListToTifTilDetailAction.do?tilcod=1000000901667","浦安の世間話")</f>
        <v>浦安の世間話</v>
      </c>
      <c r="D45" s="37" t="s">
        <v>114</v>
      </c>
      <c r="E45" s="38" t="s">
        <v>115</v>
      </c>
      <c r="F45" s="39" t="s">
        <v>116</v>
      </c>
      <c r="G45" s="37" t="s">
        <v>117</v>
      </c>
      <c r="H45" s="37" t="s">
        <v>111</v>
      </c>
      <c r="I45" s="41" t="s">
        <v>129</v>
      </c>
      <c r="J45" s="36"/>
    </row>
    <row r="46" spans="1:10" ht="27">
      <c r="A46" s="28" t="s">
        <v>130</v>
      </c>
      <c r="B46" s="28" t="s">
        <v>309</v>
      </c>
      <c r="C46" s="55" t="str">
        <f>HYPERLINK("https://www.library.pref.chiba.lg.jp/licsxp-iopac/WOpacMsgNewListToTifTilDetailAction.do?tilcod=1000000853620","鎌ヶ谷の民話")</f>
        <v>鎌ヶ谷の民話</v>
      </c>
      <c r="D46" s="31" t="s">
        <v>131</v>
      </c>
      <c r="E46" s="29" t="s">
        <v>132</v>
      </c>
      <c r="F46" s="35" t="s">
        <v>133</v>
      </c>
      <c r="G46" s="31" t="s">
        <v>134</v>
      </c>
      <c r="H46" s="31" t="s">
        <v>135</v>
      </c>
      <c r="I46" s="32" t="s">
        <v>136</v>
      </c>
      <c r="J46" s="29"/>
    </row>
    <row r="47" spans="1:10" ht="27">
      <c r="A47" s="28" t="s">
        <v>137</v>
      </c>
      <c r="B47" s="28" t="s">
        <v>310</v>
      </c>
      <c r="C47" s="55" t="str">
        <f>HYPERLINK("https://www.library.pref.chiba.lg.jp/licsxp-iopac/WOpacMsgNewListToTifTilDetailAction.do?tilcod=1000000244875","千葉県妖怪奇異史談")</f>
        <v>千葉県妖怪奇異史談</v>
      </c>
      <c r="D47" s="28" t="s">
        <v>86</v>
      </c>
      <c r="E47" s="29" t="s">
        <v>87</v>
      </c>
      <c r="F47" s="30" t="s">
        <v>88</v>
      </c>
      <c r="G47" s="31" t="s">
        <v>89</v>
      </c>
      <c r="H47" s="28" t="s">
        <v>138</v>
      </c>
      <c r="I47" s="32" t="s">
        <v>311</v>
      </c>
      <c r="J47" s="29"/>
    </row>
    <row r="48" spans="1:10" ht="27">
      <c r="A48" s="28" t="s">
        <v>139</v>
      </c>
      <c r="B48" s="28" t="s">
        <v>312</v>
      </c>
      <c r="C48" s="55" t="str">
        <f>HYPERLINK("https://www.library.pref.chiba.lg.jp/licsxp-iopac/WOpacMsgNewListToTifTilDetailAction.do?tilcod=1000000731360","房総の伝説")</f>
        <v>房総の伝説</v>
      </c>
      <c r="D48" s="28" t="s">
        <v>93</v>
      </c>
      <c r="E48" s="29" t="s">
        <v>94</v>
      </c>
      <c r="F48" s="29" t="s">
        <v>95</v>
      </c>
      <c r="G48" s="28" t="s">
        <v>96</v>
      </c>
      <c r="H48" s="28" t="s">
        <v>97</v>
      </c>
      <c r="I48" s="34" t="s">
        <v>140</v>
      </c>
      <c r="J48" s="29"/>
    </row>
    <row r="49" spans="1:10" ht="27">
      <c r="A49" s="28" t="s">
        <v>141</v>
      </c>
      <c r="B49" s="28" t="s">
        <v>313</v>
      </c>
      <c r="C49" s="55" t="str">
        <f>HYPERLINK("https://www.library.pref.chiba.lg.jp/licsxp-iopac/WOpacMsgNewListToTifTilDetailAction.do?tilcod=1000000853620","鎌ヶ谷の民話")</f>
        <v>鎌ヶ谷の民話</v>
      </c>
      <c r="D49" s="31" t="s">
        <v>131</v>
      </c>
      <c r="E49" s="29" t="s">
        <v>132</v>
      </c>
      <c r="F49" s="35" t="s">
        <v>314</v>
      </c>
      <c r="G49" s="31" t="s">
        <v>134</v>
      </c>
      <c r="H49" s="31" t="s">
        <v>135</v>
      </c>
      <c r="I49" s="32" t="s">
        <v>142</v>
      </c>
      <c r="J49" s="29"/>
    </row>
    <row r="50" spans="1:10" ht="13.5">
      <c r="A50" s="28" t="s">
        <v>143</v>
      </c>
      <c r="B50" s="28" t="s">
        <v>315</v>
      </c>
      <c r="C50" s="55" t="str">
        <f>HYPERLINK("https://www.library.pref.chiba.lg.jp/licsxp-iopac/WOpacMsgNewListToTifTilDetailAction.do?tilcod=1000000731360","房総の伝説")</f>
        <v>房総の伝説</v>
      </c>
      <c r="D50" s="28" t="s">
        <v>93</v>
      </c>
      <c r="E50" s="29" t="s">
        <v>94</v>
      </c>
      <c r="F50" s="29" t="s">
        <v>95</v>
      </c>
      <c r="G50" s="28" t="s">
        <v>96</v>
      </c>
      <c r="H50" s="28" t="s">
        <v>97</v>
      </c>
      <c r="I50" s="34" t="s">
        <v>144</v>
      </c>
      <c r="J50" s="29"/>
    </row>
    <row r="51" spans="1:10" ht="13.5">
      <c r="A51" s="31" t="s">
        <v>145</v>
      </c>
      <c r="B51" s="31" t="s">
        <v>316</v>
      </c>
      <c r="C51" s="55" t="str">
        <f>HYPERLINK("https://www.library.pref.chiba.lg.jp/licsxp-iopac/WOpacMsgNewListToTifTilDetailAction.do?tilcod=1000000901667","浦安の世間話")</f>
        <v>浦安の世間話</v>
      </c>
      <c r="D51" s="37" t="s">
        <v>114</v>
      </c>
      <c r="E51" s="38" t="s">
        <v>115</v>
      </c>
      <c r="F51" s="39" t="s">
        <v>116</v>
      </c>
      <c r="G51" s="37" t="s">
        <v>117</v>
      </c>
      <c r="H51" s="37" t="s">
        <v>111</v>
      </c>
      <c r="I51" s="32" t="s">
        <v>118</v>
      </c>
      <c r="J51" s="36"/>
    </row>
    <row r="52" spans="1:10" ht="27">
      <c r="A52" s="31" t="s">
        <v>146</v>
      </c>
      <c r="B52" s="31" t="s">
        <v>317</v>
      </c>
      <c r="C52" s="55" t="str">
        <f>HYPERLINK("https://www.library.pref.chiba.lg.jp/licsxp-iopac/WOpacMsgNewListToTifTilDetailAction.do?tilcod=1000000886364","房総・民話撰")</f>
        <v>房総・民話撰</v>
      </c>
      <c r="D52" s="31" t="s">
        <v>318</v>
      </c>
      <c r="E52" s="42" t="s">
        <v>147</v>
      </c>
      <c r="F52" s="35" t="s">
        <v>319</v>
      </c>
      <c r="G52" s="31" t="s">
        <v>134</v>
      </c>
      <c r="H52" s="31" t="s">
        <v>148</v>
      </c>
      <c r="I52" s="32" t="s">
        <v>149</v>
      </c>
      <c r="J52" s="42"/>
    </row>
    <row r="53" spans="1:10" ht="21">
      <c r="A53" s="1" t="s">
        <v>56</v>
      </c>
      <c r="B53" s="1" t="s">
        <v>320</v>
      </c>
      <c r="C53" s="56" t="str">
        <f>HYPERLINK("https://www.library.pref.chiba.lg.jp/licsxp-iopac/WOpacMsgNewListToTifTilDetailAction.do?tilcod=1000000740374","証誠寺の狸ばやし　")</f>
        <v>証誠寺の狸ばやし　</v>
      </c>
      <c r="D53" s="7" t="s">
        <v>6</v>
      </c>
      <c r="E53" s="8">
        <v>1977</v>
      </c>
      <c r="F53" s="6" t="s">
        <v>321</v>
      </c>
      <c r="G53" s="57" t="s">
        <v>7</v>
      </c>
      <c r="H53" s="1" t="s">
        <v>10</v>
      </c>
      <c r="I53" s="33"/>
      <c r="J53" s="5"/>
    </row>
    <row r="54" spans="1:10" ht="13.5">
      <c r="A54" s="28" t="s">
        <v>150</v>
      </c>
      <c r="B54" s="28" t="s">
        <v>322</v>
      </c>
      <c r="C54" s="55" t="str">
        <f>HYPERLINK("https://www.library.pref.chiba.lg.jp/licsxp-iopac/WOpacMsgNewListToTifTilDetailAction.do?tilcod=1000000901667","浦安の世間話")</f>
        <v>浦安の世間話</v>
      </c>
      <c r="D54" s="43" t="s">
        <v>114</v>
      </c>
      <c r="E54" s="38" t="s">
        <v>115</v>
      </c>
      <c r="F54" s="44" t="s">
        <v>116</v>
      </c>
      <c r="G54" s="43" t="s">
        <v>117</v>
      </c>
      <c r="H54" s="43" t="s">
        <v>111</v>
      </c>
      <c r="I54" s="34" t="s">
        <v>16</v>
      </c>
      <c r="J54" s="45"/>
    </row>
    <row r="55" spans="1:10" ht="13.5">
      <c r="A55" s="28" t="s">
        <v>151</v>
      </c>
      <c r="B55" s="28" t="s">
        <v>323</v>
      </c>
      <c r="C55" s="58" t="str">
        <f>HYPERLINK("https://www.library.pref.chiba.lg.jp/licsxp-iopac/WOpacMsgNewListToTifTilDetailAction.do?tilcod=1000100557038","八千代の昔話　四十三話")</f>
        <v>八千代の昔話　四十三話</v>
      </c>
      <c r="D55" s="28" t="s">
        <v>125</v>
      </c>
      <c r="E55" s="29" t="s">
        <v>126</v>
      </c>
      <c r="F55" s="30" t="s">
        <v>127</v>
      </c>
      <c r="G55" s="31" t="s">
        <v>5</v>
      </c>
      <c r="H55" s="28" t="s">
        <v>152</v>
      </c>
      <c r="I55" s="32" t="s">
        <v>91</v>
      </c>
      <c r="J55" s="29"/>
    </row>
    <row r="56" spans="1:10" ht="27">
      <c r="A56" s="28" t="s">
        <v>153</v>
      </c>
      <c r="B56" s="28" t="s">
        <v>324</v>
      </c>
      <c r="C56" s="55" t="str">
        <f>HYPERLINK("https://www.library.pref.chiba.lg.jp/licsxp-iopac/WOpacMsgNewListToTifTilDetailAction.do?tilcod=1000000940101","浦安の昔ばなし　続")</f>
        <v>浦安の昔ばなし　続</v>
      </c>
      <c r="D56" s="28" t="s">
        <v>107</v>
      </c>
      <c r="E56" s="29" t="s">
        <v>108</v>
      </c>
      <c r="F56" s="30" t="s">
        <v>109</v>
      </c>
      <c r="G56" s="28" t="s">
        <v>110</v>
      </c>
      <c r="H56" s="28" t="s">
        <v>111</v>
      </c>
      <c r="I56" s="34" t="s">
        <v>154</v>
      </c>
      <c r="J56" s="29"/>
    </row>
    <row r="57" spans="1:10" ht="13.5">
      <c r="A57" s="28" t="s">
        <v>155</v>
      </c>
      <c r="B57" s="28" t="s">
        <v>325</v>
      </c>
      <c r="C57" s="55" t="str">
        <f>HYPERLINK("https://www.library.pref.chiba.lg.jp/licsxp-iopac/WOpacMsgNewListToTifTilDetailAction.do?tilcod=1000000372512","日本の伝説　２")</f>
        <v>日本の伝説　２</v>
      </c>
      <c r="D57" s="28" t="s">
        <v>156</v>
      </c>
      <c r="E57" s="29" t="s">
        <v>157</v>
      </c>
      <c r="F57" s="30" t="s">
        <v>158</v>
      </c>
      <c r="G57" s="31" t="s">
        <v>159</v>
      </c>
      <c r="H57" s="28" t="s">
        <v>160</v>
      </c>
      <c r="I57" s="32" t="s">
        <v>161</v>
      </c>
      <c r="J57" s="29"/>
    </row>
    <row r="58" spans="1:10" ht="13.5">
      <c r="A58" s="31" t="s">
        <v>162</v>
      </c>
      <c r="B58" s="31" t="s">
        <v>326</v>
      </c>
      <c r="C58" s="55" t="str">
        <f>HYPERLINK("https://www.library.pref.chiba.lg.jp/licsxp-iopac/WOpacMsgNewListToTifTilDetailAction.do?tilcod=1000000731360","房総の伝説")</f>
        <v>房総の伝説</v>
      </c>
      <c r="D58" s="28" t="s">
        <v>93</v>
      </c>
      <c r="E58" s="29" t="s">
        <v>94</v>
      </c>
      <c r="F58" s="29" t="s">
        <v>95</v>
      </c>
      <c r="G58" s="28" t="s">
        <v>96</v>
      </c>
      <c r="H58" s="28" t="s">
        <v>97</v>
      </c>
      <c r="I58" s="32" t="s">
        <v>163</v>
      </c>
      <c r="J58" s="40"/>
    </row>
    <row r="59" spans="1:10" ht="27">
      <c r="A59" s="28" t="s">
        <v>164</v>
      </c>
      <c r="B59" s="28" t="s">
        <v>327</v>
      </c>
      <c r="C59" s="56" t="str">
        <f>HYPERLINK("https://www.library.pref.chiba.lg.jp/licsxp-iopac/WOpacMsgNewListToTifTilDetailAction.do?tilcod=1000000759900","房総の不思議な話、珍しい話")</f>
        <v>房総の不思議な話、珍しい話</v>
      </c>
      <c r="D59" s="28" t="s">
        <v>165</v>
      </c>
      <c r="E59" s="29" t="s">
        <v>166</v>
      </c>
      <c r="F59" s="30" t="s">
        <v>167</v>
      </c>
      <c r="G59" s="31" t="s">
        <v>168</v>
      </c>
      <c r="H59" s="28" t="s">
        <v>104</v>
      </c>
      <c r="I59" s="32" t="s">
        <v>169</v>
      </c>
      <c r="J59" s="29"/>
    </row>
    <row r="60" spans="1:10" ht="27">
      <c r="A60" s="28" t="s">
        <v>170</v>
      </c>
      <c r="B60" s="28" t="s">
        <v>328</v>
      </c>
      <c r="C60" s="55" t="str">
        <f>HYPERLINK("https://www.library.pref.chiba.lg.jp/licsxp-iopac/WOpacMsgNewListToTifTilDetailAction.do?tilcod=1000000244875","千葉県妖怪奇異史談")</f>
        <v>千葉県妖怪奇異史談</v>
      </c>
      <c r="D60" s="28" t="s">
        <v>86</v>
      </c>
      <c r="E60" s="29" t="s">
        <v>87</v>
      </c>
      <c r="F60" s="30" t="s">
        <v>88</v>
      </c>
      <c r="G60" s="31" t="s">
        <v>89</v>
      </c>
      <c r="H60" s="28" t="s">
        <v>171</v>
      </c>
      <c r="I60" s="32" t="s">
        <v>91</v>
      </c>
      <c r="J60" s="29"/>
    </row>
    <row r="61" spans="1:10" ht="21">
      <c r="A61" s="1" t="s">
        <v>57</v>
      </c>
      <c r="B61" s="1" t="s">
        <v>329</v>
      </c>
      <c r="C61" s="55" t="str">
        <f>HYPERLINK("https://www.library.pref.chiba.lg.jp/licsxp-iopac/WOpacMsgNewListToTifTilDetailAction.do?tilcod=1000000844385","ふるさと千葉県の民話")</f>
        <v>ふるさと千葉県の民話</v>
      </c>
      <c r="D61" s="7" t="s">
        <v>25</v>
      </c>
      <c r="E61" s="8">
        <v>1980</v>
      </c>
      <c r="F61" s="6" t="s">
        <v>26</v>
      </c>
      <c r="G61" s="57" t="s">
        <v>27</v>
      </c>
      <c r="H61" s="1" t="s">
        <v>28</v>
      </c>
      <c r="I61" s="33" t="s">
        <v>29</v>
      </c>
      <c r="J61" s="5"/>
    </row>
    <row r="62" spans="1:10" ht="13.5">
      <c r="A62" s="31" t="s">
        <v>330</v>
      </c>
      <c r="B62" s="31" t="s">
        <v>331</v>
      </c>
      <c r="C62" s="55" t="str">
        <f>HYPERLINK("https://www.library.pref.chiba.lg.jp/licsxp-iopac/WOpacMsgNewListToTifTilDetailAction.do?tilcod=1000000901667","浦安の世間話")</f>
        <v>浦安の世間話</v>
      </c>
      <c r="D62" s="37" t="s">
        <v>114</v>
      </c>
      <c r="E62" s="38" t="s">
        <v>115</v>
      </c>
      <c r="F62" s="39" t="s">
        <v>116</v>
      </c>
      <c r="G62" s="37" t="s">
        <v>117</v>
      </c>
      <c r="H62" s="37" t="s">
        <v>111</v>
      </c>
      <c r="I62" s="32" t="s">
        <v>16</v>
      </c>
      <c r="J62" s="36"/>
    </row>
    <row r="63" spans="1:10" ht="13.5">
      <c r="A63" s="31" t="s">
        <v>172</v>
      </c>
      <c r="B63" s="31" t="s">
        <v>332</v>
      </c>
      <c r="C63" s="55" t="str">
        <f>HYPERLINK("https://www.library.pref.chiba.lg.jp/licsxp-iopac/WOpacMsgNewListToTifTilDetailAction.do?tilcod=1000000901667","浦安の世間話")</f>
        <v>浦安の世間話</v>
      </c>
      <c r="D63" s="37" t="s">
        <v>114</v>
      </c>
      <c r="E63" s="38" t="s">
        <v>115</v>
      </c>
      <c r="F63" s="39" t="s">
        <v>116</v>
      </c>
      <c r="G63" s="37" t="s">
        <v>117</v>
      </c>
      <c r="H63" s="37" t="s">
        <v>111</v>
      </c>
      <c r="I63" s="32" t="s">
        <v>173</v>
      </c>
      <c r="J63" s="36"/>
    </row>
    <row r="64" spans="1:10" ht="36.75" customHeight="1">
      <c r="A64" s="31" t="s">
        <v>174</v>
      </c>
      <c r="B64" s="31" t="s">
        <v>333</v>
      </c>
      <c r="C64" s="58" t="str">
        <f>HYPERLINK("https://www.library.pref.chiba.lg.jp/licsxp-iopac/WOpacMsgNewListToTifTilDetailAction.do?tilcod=1000000579251","謎のなんじゃもんじゃ　千葉の民話")</f>
        <v>謎のなんじゃもんじゃ　千葉の民話</v>
      </c>
      <c r="D64" s="28" t="s">
        <v>175</v>
      </c>
      <c r="E64" s="29" t="s">
        <v>176</v>
      </c>
      <c r="F64" s="29" t="s">
        <v>177</v>
      </c>
      <c r="G64" s="28" t="s">
        <v>178</v>
      </c>
      <c r="H64" s="28" t="s">
        <v>179</v>
      </c>
      <c r="I64" s="32" t="s">
        <v>180</v>
      </c>
      <c r="J64" s="40"/>
    </row>
    <row r="65" spans="1:10" ht="13.5">
      <c r="A65" s="31" t="s">
        <v>181</v>
      </c>
      <c r="B65" s="28" t="s">
        <v>334</v>
      </c>
      <c r="C65" s="55" t="str">
        <f>HYPERLINK("https://www.library.pref.chiba.lg.jp/licsxp-iopac/WOpacMsgNewListToTifTilDetailAction.do?tilcod=1000000901667","浦安の世間話")</f>
        <v>浦安の世間話</v>
      </c>
      <c r="D65" s="37" t="s">
        <v>114</v>
      </c>
      <c r="E65" s="38" t="s">
        <v>115</v>
      </c>
      <c r="F65" s="39" t="s">
        <v>116</v>
      </c>
      <c r="G65" s="37" t="s">
        <v>117</v>
      </c>
      <c r="H65" s="37" t="s">
        <v>111</v>
      </c>
      <c r="I65" s="32" t="s">
        <v>182</v>
      </c>
      <c r="J65" s="36"/>
    </row>
    <row r="66" spans="1:10" ht="27">
      <c r="A66" s="28" t="s">
        <v>183</v>
      </c>
      <c r="B66" s="28" t="s">
        <v>335</v>
      </c>
      <c r="C66" s="55" t="str">
        <f>HYPERLINK("https://www.library.pref.chiba.lg.jp/licsxp-iopac/WOpacMsgNewListToTifTilDetailAction.do?tilcod=1000000901667","浦安の世間話")</f>
        <v>浦安の世間話</v>
      </c>
      <c r="D66" s="43" t="s">
        <v>114</v>
      </c>
      <c r="E66" s="38" t="s">
        <v>115</v>
      </c>
      <c r="F66" s="44" t="s">
        <v>116</v>
      </c>
      <c r="G66" s="43" t="s">
        <v>117</v>
      </c>
      <c r="H66" s="43" t="s">
        <v>111</v>
      </c>
      <c r="I66" s="34" t="s">
        <v>184</v>
      </c>
      <c r="J66" s="45"/>
    </row>
    <row r="67" spans="1:10" ht="13.5">
      <c r="A67" s="31" t="s">
        <v>336</v>
      </c>
      <c r="B67" s="31" t="s">
        <v>337</v>
      </c>
      <c r="C67" s="55" t="str">
        <f>HYPERLINK("https://www.library.pref.chiba.lg.jp/licsxp-iopac/WOpacMsgNewListToTifTilDetailAction.do?tilcod=1000000901667","浦安の世間話")</f>
        <v>浦安の世間話</v>
      </c>
      <c r="D67" s="37" t="s">
        <v>114</v>
      </c>
      <c r="E67" s="38" t="s">
        <v>115</v>
      </c>
      <c r="F67" s="39" t="s">
        <v>116</v>
      </c>
      <c r="G67" s="37" t="s">
        <v>117</v>
      </c>
      <c r="H67" s="37" t="s">
        <v>111</v>
      </c>
      <c r="I67" s="32" t="s">
        <v>185</v>
      </c>
      <c r="J67" s="36"/>
    </row>
    <row r="68" spans="1:10" ht="27">
      <c r="A68" s="31" t="s">
        <v>186</v>
      </c>
      <c r="B68" s="32" t="s">
        <v>338</v>
      </c>
      <c r="C68" s="59" t="str">
        <f>HYPERLINK("https://www.library.pref.chiba.lg.jp/licsxp-iopac/WOpacMsgNewListToTifTilDetailAction.do?tilcod=1000000761885","房総の秘められた話、奇々怪々な話")</f>
        <v>房総の秘められた話、奇々怪々な話</v>
      </c>
      <c r="D68" s="31" t="s">
        <v>165</v>
      </c>
      <c r="E68" s="29">
        <v>1983</v>
      </c>
      <c r="F68" s="35" t="s">
        <v>187</v>
      </c>
      <c r="G68" s="32" t="s">
        <v>89</v>
      </c>
      <c r="H68" s="31" t="s">
        <v>188</v>
      </c>
      <c r="I68" s="31" t="s">
        <v>91</v>
      </c>
      <c r="J68" s="36"/>
    </row>
    <row r="69" spans="1:10" ht="21">
      <c r="A69" s="1" t="s">
        <v>81</v>
      </c>
      <c r="B69" s="1" t="s">
        <v>339</v>
      </c>
      <c r="C69" s="56" t="str">
        <f>HYPERLINK("https://www.library.pref.chiba.lg.jp/licsxp-iopac/WOpacMsgNewListToTifTilDetailAction.do?tilcod=1000000844478","千葉のむかし話　続")</f>
        <v>千葉のむかし話　続</v>
      </c>
      <c r="D69" s="7" t="s">
        <v>19</v>
      </c>
      <c r="E69" s="8">
        <v>1980</v>
      </c>
      <c r="F69" s="6" t="s">
        <v>23</v>
      </c>
      <c r="G69" s="57" t="s">
        <v>5</v>
      </c>
      <c r="H69" s="1"/>
      <c r="I69" s="33" t="s">
        <v>24</v>
      </c>
      <c r="J69" s="5"/>
    </row>
    <row r="70" spans="1:10" ht="13.5">
      <c r="A70" s="28" t="s">
        <v>189</v>
      </c>
      <c r="B70" s="28" t="s">
        <v>340</v>
      </c>
      <c r="C70" s="58" t="str">
        <f>HYPERLINK("https://www.library.pref.chiba.lg.jp/licsxp-iopac/WOpacMsgNewListToTifTilDetailAction.do?tilcod=1000100557038","八千代の昔話　四十三話")</f>
        <v>八千代の昔話　四十三話</v>
      </c>
      <c r="D70" s="28" t="s">
        <v>125</v>
      </c>
      <c r="E70" s="29" t="s">
        <v>126</v>
      </c>
      <c r="F70" s="30" t="s">
        <v>127</v>
      </c>
      <c r="G70" s="31" t="s">
        <v>5</v>
      </c>
      <c r="H70" s="28" t="s">
        <v>190</v>
      </c>
      <c r="I70" s="32" t="s">
        <v>191</v>
      </c>
      <c r="J70" s="29"/>
    </row>
    <row r="71" spans="1:10" ht="27">
      <c r="A71" s="28" t="s">
        <v>192</v>
      </c>
      <c r="B71" s="28" t="s">
        <v>341</v>
      </c>
      <c r="C71" s="55" t="str">
        <f>HYPERLINK("https://www.library.pref.chiba.lg.jp/licsxp-iopac/WOpacMsgNewListToTifTilDetailAction.do?tilcod=1000000773929","房総の民話")</f>
        <v>房総の民話</v>
      </c>
      <c r="D71" s="28" t="s">
        <v>193</v>
      </c>
      <c r="E71" s="29" t="s">
        <v>194</v>
      </c>
      <c r="F71" s="30" t="s">
        <v>195</v>
      </c>
      <c r="G71" s="28" t="s">
        <v>168</v>
      </c>
      <c r="H71" s="28" t="s">
        <v>196</v>
      </c>
      <c r="I71" s="34" t="s">
        <v>197</v>
      </c>
      <c r="J71" s="29"/>
    </row>
    <row r="72" spans="1:10" ht="21">
      <c r="A72" s="1" t="s">
        <v>82</v>
      </c>
      <c r="B72" s="1" t="s">
        <v>342</v>
      </c>
      <c r="C72" s="56" t="str">
        <f>HYPERLINK("https://www.library.pref.chiba.lg.jp/licsxp-iopac/WOpacMsgNewListToTifTilDetailAction.do?tilcod=1000000935337","千葉県ふるさとのむかし話")</f>
        <v>千葉県ふるさとのむかし話</v>
      </c>
      <c r="D72" s="7" t="s">
        <v>36</v>
      </c>
      <c r="E72" s="6">
        <v>1995</v>
      </c>
      <c r="F72" s="6" t="s">
        <v>48</v>
      </c>
      <c r="G72" s="57" t="s">
        <v>5</v>
      </c>
      <c r="H72" s="1" t="s">
        <v>10</v>
      </c>
      <c r="I72" s="33" t="s">
        <v>37</v>
      </c>
      <c r="J72" s="5"/>
    </row>
    <row r="73" spans="1:10" ht="21">
      <c r="A73" s="1" t="s">
        <v>83</v>
      </c>
      <c r="B73" s="1" t="s">
        <v>343</v>
      </c>
      <c r="C73" s="56" t="str">
        <f>HYPERLINK("https://www.library.pref.chiba.lg.jp/licsxp-iopac/WOpacMsgNewListToTifTilDetailAction.do?tilcod=1000000752018","千葉県の民話")</f>
        <v>千葉県の民話</v>
      </c>
      <c r="D73" s="7" t="s">
        <v>198</v>
      </c>
      <c r="E73" s="8">
        <v>1980</v>
      </c>
      <c r="F73" s="6" t="s">
        <v>20</v>
      </c>
      <c r="G73" s="57" t="s">
        <v>5</v>
      </c>
      <c r="H73" s="1" t="s">
        <v>10</v>
      </c>
      <c r="I73" s="33" t="s">
        <v>22</v>
      </c>
      <c r="J73" s="5"/>
    </row>
    <row r="74" spans="1:10" ht="13.5">
      <c r="A74" s="28" t="s">
        <v>199</v>
      </c>
      <c r="B74" s="28" t="s">
        <v>344</v>
      </c>
      <c r="C74" s="60" t="str">
        <f>HYPERLINK("https://www.library.pref.chiba.lg.jp/licsxp-iopac/WOpacMsgNewListToTifTilDetailAction.do?tilcod=1000100209380","ジュエムがたかの番をしたおはなし")</f>
        <v>ジュエムがたかの番をしたおはなし</v>
      </c>
      <c r="D74" s="28" t="s">
        <v>200</v>
      </c>
      <c r="E74" s="29" t="s">
        <v>201</v>
      </c>
      <c r="F74" s="30" t="s">
        <v>345</v>
      </c>
      <c r="G74" s="28" t="s">
        <v>202</v>
      </c>
      <c r="H74" s="28" t="s">
        <v>203</v>
      </c>
      <c r="I74" s="34" t="s">
        <v>203</v>
      </c>
      <c r="J74" s="29"/>
    </row>
    <row r="75" spans="1:10" ht="27">
      <c r="A75" s="28" t="s">
        <v>346</v>
      </c>
      <c r="B75" s="28" t="s">
        <v>347</v>
      </c>
      <c r="C75" s="55" t="str">
        <f>HYPERLINK("https://www.library.pref.chiba.lg.jp/licsxp-iopac/WOpacMsgNewListToTifTilDetailAction.do?tilcod=1000000745672","へったれよめ　房総むかしむかし絵本 7")</f>
        <v>へったれよめ　房総むかしむかし絵本 7</v>
      </c>
      <c r="D75" s="28" t="s">
        <v>204</v>
      </c>
      <c r="E75" s="29" t="s">
        <v>94</v>
      </c>
      <c r="F75" s="30" t="s">
        <v>205</v>
      </c>
      <c r="G75" s="28" t="s">
        <v>168</v>
      </c>
      <c r="H75" s="28" t="s">
        <v>203</v>
      </c>
      <c r="I75" s="34" t="s">
        <v>197</v>
      </c>
      <c r="J75" s="29"/>
    </row>
    <row r="76" spans="1:10" ht="27">
      <c r="A76" s="1" t="s">
        <v>348</v>
      </c>
      <c r="B76" s="1" t="s">
        <v>349</v>
      </c>
      <c r="C76" s="60" t="str">
        <f>HYPERLINK("https://www.library.pref.chiba.lg.jp/licsxp-iopac/WOpacMsgNewListToTifTilDetailAction.do?tilcod=1000000325626","マリモになったおひめさま千葉市のはなし")</f>
        <v>マリモになったおひめさま千葉市のはなし</v>
      </c>
      <c r="D76" s="7" t="s">
        <v>350</v>
      </c>
      <c r="E76" s="25">
        <v>1991</v>
      </c>
      <c r="F76" s="6" t="s">
        <v>51</v>
      </c>
      <c r="G76" s="57" t="s">
        <v>5</v>
      </c>
      <c r="H76" s="1" t="s">
        <v>9</v>
      </c>
      <c r="I76" s="33"/>
      <c r="J76" s="5"/>
    </row>
    <row r="77" spans="1:10" ht="13.5">
      <c r="A77" s="31" t="s">
        <v>206</v>
      </c>
      <c r="B77" s="31" t="s">
        <v>351</v>
      </c>
      <c r="C77" s="55" t="str">
        <f>HYPERLINK("https://www.library.pref.chiba.lg.jp/licsxp-iopac/WOpacMsgNewListToTifTilDetailAction.do?tilcod=1000000901667","浦安の世間話")</f>
        <v>浦安の世間話</v>
      </c>
      <c r="D77" s="37" t="s">
        <v>114</v>
      </c>
      <c r="E77" s="38" t="s">
        <v>115</v>
      </c>
      <c r="F77" s="39" t="s">
        <v>116</v>
      </c>
      <c r="G77" s="37" t="s">
        <v>117</v>
      </c>
      <c r="H77" s="37" t="s">
        <v>111</v>
      </c>
      <c r="I77" s="32" t="s">
        <v>207</v>
      </c>
      <c r="J77" s="42"/>
    </row>
    <row r="78" spans="1:10" ht="27">
      <c r="A78" s="31" t="s">
        <v>208</v>
      </c>
      <c r="B78" s="31" t="s">
        <v>352</v>
      </c>
      <c r="C78" s="55" t="str">
        <f>HYPERLINK("https://www.library.pref.chiba.lg.jp/licsxp-iopac/WOpacMsgNewListToTifTilDetailAction.do?tilcod=1000000901667","浦安の世間話")</f>
        <v>浦安の世間話</v>
      </c>
      <c r="D78" s="37" t="s">
        <v>114</v>
      </c>
      <c r="E78" s="38" t="s">
        <v>115</v>
      </c>
      <c r="F78" s="39" t="s">
        <v>116</v>
      </c>
      <c r="G78" s="37" t="s">
        <v>117</v>
      </c>
      <c r="H78" s="37" t="s">
        <v>111</v>
      </c>
      <c r="I78" s="32" t="s">
        <v>118</v>
      </c>
      <c r="J78" s="42"/>
    </row>
    <row r="79" spans="1:10" ht="27">
      <c r="A79" s="31" t="s">
        <v>209</v>
      </c>
      <c r="B79" s="31" t="s">
        <v>353</v>
      </c>
      <c r="C79" s="55" t="str">
        <f>HYPERLINK("https://www.library.pref.chiba.lg.jp/licsxp-iopac/WOpacMsgNewListToTifTilDetailAction.do?tilcod=1000000901667","浦安の世間話")</f>
        <v>浦安の世間話</v>
      </c>
      <c r="D79" s="37" t="s">
        <v>114</v>
      </c>
      <c r="E79" s="38" t="s">
        <v>115</v>
      </c>
      <c r="F79" s="39" t="s">
        <v>116</v>
      </c>
      <c r="G79" s="37" t="s">
        <v>117</v>
      </c>
      <c r="H79" s="37" t="s">
        <v>111</v>
      </c>
      <c r="I79" s="32" t="s">
        <v>118</v>
      </c>
      <c r="J79" s="42"/>
    </row>
    <row r="80" spans="1:10" ht="27">
      <c r="A80" s="28" t="s">
        <v>210</v>
      </c>
      <c r="B80" s="28" t="s">
        <v>354</v>
      </c>
      <c r="C80" s="56" t="str">
        <f>HYPERLINK("https://www.library.pref.chiba.lg.jp/licsxp-iopac/WOpacMsgNewListToTifTilDetailAction.do?tilcod=1000000759900","房総の不思議な話、珍しい話")</f>
        <v>房総の不思議な話、珍しい話</v>
      </c>
      <c r="D80" s="28" t="s">
        <v>165</v>
      </c>
      <c r="E80" s="29" t="s">
        <v>166</v>
      </c>
      <c r="F80" s="30" t="s">
        <v>167</v>
      </c>
      <c r="G80" s="31" t="s">
        <v>168</v>
      </c>
      <c r="H80" s="28" t="s">
        <v>211</v>
      </c>
      <c r="I80" s="32" t="s">
        <v>104</v>
      </c>
      <c r="J80" s="29"/>
    </row>
    <row r="81" spans="1:10" ht="13.5">
      <c r="A81" s="28" t="s">
        <v>212</v>
      </c>
      <c r="B81" s="28" t="s">
        <v>355</v>
      </c>
      <c r="C81" s="58" t="str">
        <f>HYPERLINK("https://www.library.pref.chiba.lg.jp/licsxp-iopac/WOpacMsgNewListToTifTilDetailAction.do?tilcod=1000100557038","八千代の昔話　四十三話")</f>
        <v>八千代の昔話　四十三話</v>
      </c>
      <c r="D81" s="28" t="s">
        <v>125</v>
      </c>
      <c r="E81" s="29" t="s">
        <v>126</v>
      </c>
      <c r="F81" s="30" t="s">
        <v>127</v>
      </c>
      <c r="G81" s="31" t="s">
        <v>5</v>
      </c>
      <c r="H81" s="28" t="s">
        <v>213</v>
      </c>
      <c r="I81" s="34" t="s">
        <v>214</v>
      </c>
      <c r="J81" s="29"/>
    </row>
    <row r="82" spans="1:10" ht="13.5">
      <c r="A82" s="28" t="s">
        <v>215</v>
      </c>
      <c r="B82" s="28" t="s">
        <v>356</v>
      </c>
      <c r="C82" s="58" t="str">
        <f>HYPERLINK("https://www.library.pref.chiba.lg.jp/licsxp-iopac/WOpacMsgNewListToTifTilDetailAction.do?tilcod=1000100557038","八千代の昔話　四十三話")</f>
        <v>八千代の昔話　四十三話</v>
      </c>
      <c r="D82" s="28" t="s">
        <v>125</v>
      </c>
      <c r="E82" s="29" t="s">
        <v>126</v>
      </c>
      <c r="F82" s="30" t="s">
        <v>127</v>
      </c>
      <c r="G82" s="31" t="s">
        <v>5</v>
      </c>
      <c r="H82" s="28" t="s">
        <v>152</v>
      </c>
      <c r="I82" s="32" t="s">
        <v>91</v>
      </c>
      <c r="J82" s="29"/>
    </row>
    <row r="83" spans="1:10" ht="27">
      <c r="A83" s="28" t="s">
        <v>216</v>
      </c>
      <c r="B83" s="28" t="s">
        <v>357</v>
      </c>
      <c r="C83" s="55" t="str">
        <f>HYPERLINK("https://www.library.pref.chiba.lg.jp/licsxp-iopac/WOpacMsgNewListToTifTilDetailAction.do?tilcod=1000000940101","浦安の昔ばなし　続")</f>
        <v>浦安の昔ばなし　続</v>
      </c>
      <c r="D83" s="28" t="s">
        <v>107</v>
      </c>
      <c r="E83" s="29" t="s">
        <v>108</v>
      </c>
      <c r="F83" s="30" t="s">
        <v>109</v>
      </c>
      <c r="G83" s="28" t="s">
        <v>110</v>
      </c>
      <c r="H83" s="28" t="s">
        <v>111</v>
      </c>
      <c r="I83" s="34" t="s">
        <v>217</v>
      </c>
      <c r="J83" s="29"/>
    </row>
    <row r="84" spans="1:10" ht="27">
      <c r="A84" s="31" t="s">
        <v>218</v>
      </c>
      <c r="B84" s="31" t="s">
        <v>358</v>
      </c>
      <c r="C84" s="55" t="str">
        <f>HYPERLINK("https://www.library.pref.chiba.lg.jp/licsxp-iopac/WOpacMsgNewListToTifTilDetailAction.do?tilcod=1000000871997","房総の伝説")</f>
        <v>房総の伝説</v>
      </c>
      <c r="D84" s="31" t="s">
        <v>100</v>
      </c>
      <c r="E84" s="29" t="s">
        <v>101</v>
      </c>
      <c r="F84" s="35" t="s">
        <v>102</v>
      </c>
      <c r="G84" s="31" t="s">
        <v>103</v>
      </c>
      <c r="H84" s="31" t="s">
        <v>104</v>
      </c>
      <c r="I84" s="32" t="s">
        <v>219</v>
      </c>
      <c r="J84" s="36"/>
    </row>
    <row r="85" spans="1:10" ht="13.5">
      <c r="A85" s="31" t="s">
        <v>220</v>
      </c>
      <c r="B85" s="31" t="s">
        <v>359</v>
      </c>
      <c r="C85" s="55" t="str">
        <f>HYPERLINK("https://www.library.pref.chiba.lg.jp/licsxp-iopac/WOpacMsgNewListToTifTilDetailAction.do?tilcod=1000000901667","浦安の世間話")</f>
        <v>浦安の世間話</v>
      </c>
      <c r="D85" s="37" t="s">
        <v>114</v>
      </c>
      <c r="E85" s="38" t="s">
        <v>115</v>
      </c>
      <c r="F85" s="39" t="s">
        <v>116</v>
      </c>
      <c r="G85" s="37" t="s">
        <v>117</v>
      </c>
      <c r="H85" s="37" t="s">
        <v>111</v>
      </c>
      <c r="I85" s="32" t="s">
        <v>173</v>
      </c>
      <c r="J85" s="36"/>
    </row>
    <row r="86" spans="1:10" ht="27">
      <c r="A86" s="31" t="s">
        <v>221</v>
      </c>
      <c r="B86" s="32" t="s">
        <v>360</v>
      </c>
      <c r="C86" s="59" t="str">
        <f>HYPERLINK("https://www.library.pref.chiba.lg.jp/licsxp-iopac/WOpacMsgNewListToTifTilDetailAction.do?tilcod=1000000761885","房総の秘められた話、奇々怪々な話")</f>
        <v>房総の秘められた話、奇々怪々な話</v>
      </c>
      <c r="D86" s="31" t="s">
        <v>165</v>
      </c>
      <c r="E86" s="29">
        <v>1983</v>
      </c>
      <c r="F86" s="35" t="s">
        <v>187</v>
      </c>
      <c r="G86" s="32" t="s">
        <v>89</v>
      </c>
      <c r="H86" s="31" t="s">
        <v>171</v>
      </c>
      <c r="I86" s="31" t="s">
        <v>222</v>
      </c>
      <c r="J86" s="36"/>
    </row>
    <row r="87" spans="1:10" ht="27">
      <c r="A87" s="28" t="s">
        <v>223</v>
      </c>
      <c r="B87" s="28" t="s">
        <v>361</v>
      </c>
      <c r="C87" s="55" t="str">
        <f>HYPERLINK("https://www.library.pref.chiba.lg.jp/licsxp-iopac/WOpacMsgNewListToTifTilDetailAction.do?tilcod=1000000773929","房総の民話")</f>
        <v>房総の民話</v>
      </c>
      <c r="D87" s="28" t="s">
        <v>193</v>
      </c>
      <c r="E87" s="29" t="s">
        <v>194</v>
      </c>
      <c r="F87" s="30" t="s">
        <v>195</v>
      </c>
      <c r="G87" s="28" t="s">
        <v>168</v>
      </c>
      <c r="H87" s="28" t="s">
        <v>10</v>
      </c>
      <c r="I87" s="34" t="s">
        <v>224</v>
      </c>
      <c r="J87" s="29"/>
    </row>
    <row r="88" spans="1:10" ht="27">
      <c r="A88" s="31" t="s">
        <v>225</v>
      </c>
      <c r="B88" s="31" t="s">
        <v>362</v>
      </c>
      <c r="C88" s="58" t="str">
        <f>HYPERLINK("https://www.library.pref.chiba.lg.jp/licsxp-iopac/WOpacMsgNewListToTifTilDetailAction.do?tilcod=1000000579251","謎のなんじゃもんじゃ　千葉の民話")</f>
        <v>謎のなんじゃもんじゃ　千葉の民話</v>
      </c>
      <c r="D88" s="28" t="s">
        <v>175</v>
      </c>
      <c r="E88" s="29" t="s">
        <v>176</v>
      </c>
      <c r="F88" s="29" t="s">
        <v>177</v>
      </c>
      <c r="G88" s="28" t="s">
        <v>178</v>
      </c>
      <c r="H88" s="28" t="s">
        <v>226</v>
      </c>
      <c r="I88" s="32"/>
      <c r="J88" s="40"/>
    </row>
    <row r="89" spans="1:10" ht="27">
      <c r="A89" s="28" t="s">
        <v>227</v>
      </c>
      <c r="B89" s="28" t="s">
        <v>363</v>
      </c>
      <c r="C89" s="55" t="str">
        <f>HYPERLINK("https://www.library.pref.chiba.lg.jp/licsxp-iopac/WOpacMsgNewListToTifTilDetailAction.do?tilcod=1000000244875","千葉県妖怪奇異史談")</f>
        <v>千葉県妖怪奇異史談</v>
      </c>
      <c r="D89" s="28" t="s">
        <v>86</v>
      </c>
      <c r="E89" s="29" t="s">
        <v>87</v>
      </c>
      <c r="F89" s="30" t="s">
        <v>88</v>
      </c>
      <c r="G89" s="31" t="s">
        <v>89</v>
      </c>
      <c r="H89" s="28" t="s">
        <v>228</v>
      </c>
      <c r="I89" s="32" t="s">
        <v>229</v>
      </c>
      <c r="J89" s="29"/>
    </row>
    <row r="90" spans="1:10" ht="27">
      <c r="A90" s="31" t="s">
        <v>230</v>
      </c>
      <c r="B90" s="31" t="s">
        <v>364</v>
      </c>
      <c r="C90" s="55" t="str">
        <f>HYPERLINK("https://www.library.pref.chiba.lg.jp/licsxp-iopac/WOpacMsgNewListToTifTilDetailAction.do?tilcod=1000000871997","房総の伝説")</f>
        <v>房総の伝説</v>
      </c>
      <c r="D90" s="31" t="s">
        <v>100</v>
      </c>
      <c r="E90" s="29" t="s">
        <v>101</v>
      </c>
      <c r="F90" s="35" t="s">
        <v>102</v>
      </c>
      <c r="G90" s="31" t="s">
        <v>103</v>
      </c>
      <c r="H90" s="31" t="s">
        <v>231</v>
      </c>
      <c r="I90" s="32" t="s">
        <v>91</v>
      </c>
      <c r="J90" s="36"/>
    </row>
    <row r="91" spans="1:10" ht="27">
      <c r="A91" s="31" t="s">
        <v>232</v>
      </c>
      <c r="B91" s="32" t="s">
        <v>365</v>
      </c>
      <c r="C91" s="59" t="str">
        <f>HYPERLINK("https://www.library.pref.chiba.lg.jp/licsxp-iopac/WOpacMsgNewListToTifTilDetailAction.do?tilcod=1000000761885","房総の秘められた話、奇々怪々な話")</f>
        <v>房総の秘められた話、奇々怪々な話</v>
      </c>
      <c r="D91" s="31" t="s">
        <v>165</v>
      </c>
      <c r="E91" s="29">
        <v>1983</v>
      </c>
      <c r="F91" s="35" t="s">
        <v>187</v>
      </c>
      <c r="G91" s="32" t="s">
        <v>89</v>
      </c>
      <c r="H91" s="31" t="s">
        <v>171</v>
      </c>
      <c r="I91" s="31" t="s">
        <v>233</v>
      </c>
      <c r="J91" s="36"/>
    </row>
    <row r="92" spans="1:10" ht="27">
      <c r="A92" s="28" t="s">
        <v>234</v>
      </c>
      <c r="B92" s="28" t="s">
        <v>366</v>
      </c>
      <c r="C92" s="55" t="str">
        <f>HYPERLINK("https://www.library.pref.chiba.lg.jp/licsxp-iopac/WOpacMsgNewListToTifTilDetailAction.do?tilcod=1000000244875","千葉県妖怪奇異史談")</f>
        <v>千葉県妖怪奇異史談</v>
      </c>
      <c r="D92" s="28" t="s">
        <v>86</v>
      </c>
      <c r="E92" s="29" t="s">
        <v>87</v>
      </c>
      <c r="F92" s="30" t="s">
        <v>88</v>
      </c>
      <c r="G92" s="31" t="s">
        <v>89</v>
      </c>
      <c r="H92" s="28" t="s">
        <v>171</v>
      </c>
      <c r="I92" s="32" t="s">
        <v>235</v>
      </c>
      <c r="J92" s="29"/>
    </row>
    <row r="93" spans="1:10" ht="27">
      <c r="A93" s="28" t="s">
        <v>367</v>
      </c>
      <c r="B93" s="28" t="s">
        <v>368</v>
      </c>
      <c r="C93" s="55" t="str">
        <f>HYPERLINK("https://www.library.pref.chiba.lg.jp/licsxp-iopac/WOpacMsgNewListToTifTilDetailAction.do?tilcod=1000000940101","浦安の昔ばなし　続")</f>
        <v>浦安の昔ばなし　続</v>
      </c>
      <c r="D93" s="28" t="s">
        <v>107</v>
      </c>
      <c r="E93" s="29" t="s">
        <v>108</v>
      </c>
      <c r="F93" s="30" t="s">
        <v>109</v>
      </c>
      <c r="G93" s="28" t="s">
        <v>110</v>
      </c>
      <c r="H93" s="28" t="s">
        <v>111</v>
      </c>
      <c r="I93" s="34" t="s">
        <v>236</v>
      </c>
      <c r="J93" s="29"/>
    </row>
    <row r="94" spans="1:10" ht="13.5">
      <c r="A94" s="28" t="s">
        <v>237</v>
      </c>
      <c r="B94" s="28" t="s">
        <v>369</v>
      </c>
      <c r="C94" s="58" t="str">
        <f>HYPERLINK("https://www.library.pref.chiba.lg.jp/licsxp-iopac/WOpacMsgNewListToTifTilDetailAction.do?tilcod=1000100557038","八千代の昔話　四十三話")</f>
        <v>八千代の昔話　四十三話</v>
      </c>
      <c r="D94" s="28" t="s">
        <v>125</v>
      </c>
      <c r="E94" s="29" t="s">
        <v>126</v>
      </c>
      <c r="F94" s="30" t="s">
        <v>127</v>
      </c>
      <c r="G94" s="31" t="s">
        <v>5</v>
      </c>
      <c r="H94" s="28" t="s">
        <v>190</v>
      </c>
      <c r="I94" s="32" t="s">
        <v>238</v>
      </c>
      <c r="J94" s="29"/>
    </row>
    <row r="95" spans="1:10" ht="32.25" customHeight="1">
      <c r="A95" s="31" t="s">
        <v>239</v>
      </c>
      <c r="B95" s="31" t="s">
        <v>370</v>
      </c>
      <c r="C95" s="58" t="str">
        <f>HYPERLINK("https://www.library.pref.chiba.lg.jp/licsxp-iopac/WOpacMsgNewListToTifTilDetailAction.do?tilcod=1000000579251","謎のなんじゃもんじゃ　千葉の民話")</f>
        <v>謎のなんじゃもんじゃ　千葉の民話</v>
      </c>
      <c r="D95" s="28" t="s">
        <v>175</v>
      </c>
      <c r="E95" s="29" t="s">
        <v>176</v>
      </c>
      <c r="F95" s="29" t="s">
        <v>177</v>
      </c>
      <c r="G95" s="28" t="s">
        <v>178</v>
      </c>
      <c r="H95" s="28" t="s">
        <v>240</v>
      </c>
      <c r="I95" s="32"/>
      <c r="J95" s="40"/>
    </row>
    <row r="96" spans="1:10" ht="13.5">
      <c r="A96" s="28" t="s">
        <v>241</v>
      </c>
      <c r="B96" s="28" t="s">
        <v>371</v>
      </c>
      <c r="C96" s="58" t="str">
        <f>HYPERLINK("https://www.library.pref.chiba.lg.jp/licsxp-iopac/WOpacMsgNewListToTifTilDetailAction.do?tilcod=1000100557038","八千代の昔話　四十三話")</f>
        <v>八千代の昔話　四十三話</v>
      </c>
      <c r="D96" s="28" t="s">
        <v>125</v>
      </c>
      <c r="E96" s="29" t="s">
        <v>126</v>
      </c>
      <c r="F96" s="30" t="s">
        <v>127</v>
      </c>
      <c r="G96" s="31" t="s">
        <v>5</v>
      </c>
      <c r="H96" s="28" t="s">
        <v>242</v>
      </c>
      <c r="I96" s="32" t="s">
        <v>243</v>
      </c>
      <c r="J96" s="29"/>
    </row>
    <row r="97" spans="1:10" ht="34.5" customHeight="1">
      <c r="A97" s="31" t="s">
        <v>244</v>
      </c>
      <c r="B97" s="31" t="s">
        <v>372</v>
      </c>
      <c r="C97" s="58" t="str">
        <f>HYPERLINK("https://www.library.pref.chiba.lg.jp/licsxp-iopac/WOpacMsgNewListToTifTilDetailAction.do?tilcod=1000000579251","謎のなんじゃもんじゃ　千葉の民話")</f>
        <v>謎のなんじゃもんじゃ　千葉の民話</v>
      </c>
      <c r="D97" s="28" t="s">
        <v>175</v>
      </c>
      <c r="E97" s="29" t="s">
        <v>176</v>
      </c>
      <c r="F97" s="29" t="s">
        <v>177</v>
      </c>
      <c r="G97" s="28" t="s">
        <v>178</v>
      </c>
      <c r="H97" s="28" t="s">
        <v>245</v>
      </c>
      <c r="I97" s="32" t="s">
        <v>246</v>
      </c>
      <c r="J97" s="40"/>
    </row>
    <row r="98" spans="1:10" ht="13.5">
      <c r="A98" s="31" t="s">
        <v>247</v>
      </c>
      <c r="B98" s="31" t="s">
        <v>373</v>
      </c>
      <c r="C98" s="55" t="str">
        <f>HYPERLINK("https://www.library.pref.chiba.lg.jp/licsxp-iopac/WOpacMsgNewListToTifTilDetailAction.do?tilcod=1000000901667","浦安の世間話")</f>
        <v>浦安の世間話</v>
      </c>
      <c r="D98" s="37" t="s">
        <v>114</v>
      </c>
      <c r="E98" s="38" t="s">
        <v>115</v>
      </c>
      <c r="F98" s="39" t="s">
        <v>116</v>
      </c>
      <c r="G98" s="37" t="s">
        <v>117</v>
      </c>
      <c r="H98" s="37" t="s">
        <v>111</v>
      </c>
      <c r="I98" s="32" t="s">
        <v>16</v>
      </c>
      <c r="J98" s="36"/>
    </row>
    <row r="99" spans="1:10" ht="40.5">
      <c r="A99" s="28" t="s">
        <v>248</v>
      </c>
      <c r="B99" s="28" t="s">
        <v>374</v>
      </c>
      <c r="C99" s="55" t="str">
        <f>HYPERLINK("https://www.library.pref.chiba.lg.jp/licsxp-iopac/WOpacMsgNewListToTifTilDetailAction.do?tilcod=1000000853620","鎌ヶ谷の民話")</f>
        <v>鎌ヶ谷の民話</v>
      </c>
      <c r="D99" s="31" t="s">
        <v>131</v>
      </c>
      <c r="E99" s="29" t="s">
        <v>132</v>
      </c>
      <c r="F99" s="35" t="s">
        <v>375</v>
      </c>
      <c r="G99" s="31" t="s">
        <v>134</v>
      </c>
      <c r="H99" s="31" t="s">
        <v>135</v>
      </c>
      <c r="I99" s="32" t="s">
        <v>249</v>
      </c>
      <c r="J99" s="29"/>
    </row>
    <row r="100" spans="1:10" ht="13.5">
      <c r="A100" s="31" t="s">
        <v>250</v>
      </c>
      <c r="B100" s="31" t="s">
        <v>376</v>
      </c>
      <c r="C100" s="55" t="str">
        <f>HYPERLINK("https://www.library.pref.chiba.lg.jp/licsxp-iopac/WOpacMsgNewListToTifTilDetailAction.do?tilcod=1000000901667","浦安の世間話")</f>
        <v>浦安の世間話</v>
      </c>
      <c r="D100" s="37" t="s">
        <v>114</v>
      </c>
      <c r="E100" s="38" t="s">
        <v>115</v>
      </c>
      <c r="F100" s="39" t="s">
        <v>116</v>
      </c>
      <c r="G100" s="37" t="s">
        <v>117</v>
      </c>
      <c r="H100" s="37" t="s">
        <v>111</v>
      </c>
      <c r="I100" s="32" t="s">
        <v>251</v>
      </c>
      <c r="J100" s="36"/>
    </row>
    <row r="101" spans="1:10" ht="27">
      <c r="A101" s="28" t="s">
        <v>252</v>
      </c>
      <c r="B101" s="28" t="s">
        <v>377</v>
      </c>
      <c r="C101" s="55" t="str">
        <f>HYPERLINK("https://www.library.pref.chiba.lg.jp/licsxp-iopac/WOpacMsgNewListToTifTilDetailAction.do?tilcod=1000000773929","房総の民話")</f>
        <v>房総の民話</v>
      </c>
      <c r="D101" s="28" t="s">
        <v>193</v>
      </c>
      <c r="E101" s="29" t="s">
        <v>194</v>
      </c>
      <c r="F101" s="30" t="s">
        <v>195</v>
      </c>
      <c r="G101" s="28" t="s">
        <v>168</v>
      </c>
      <c r="H101" s="28" t="s">
        <v>253</v>
      </c>
      <c r="I101" s="34" t="s">
        <v>254</v>
      </c>
      <c r="J101" s="29"/>
    </row>
    <row r="102" spans="1:10" ht="21">
      <c r="A102" s="1" t="s">
        <v>55</v>
      </c>
      <c r="B102" s="1" t="s">
        <v>378</v>
      </c>
      <c r="C102" s="56" t="str">
        <f>HYPERLINK("https://www.library.pref.chiba.lg.jp/licsxp-iopac/WOpacMsgNewListToTifTilDetailAction.do?tilcod=1000000855686","千葉の伝説")</f>
        <v>千葉の伝説</v>
      </c>
      <c r="D102" s="7" t="s">
        <v>19</v>
      </c>
      <c r="E102" s="8">
        <v>1981</v>
      </c>
      <c r="F102" s="6" t="s">
        <v>20</v>
      </c>
      <c r="G102" s="57" t="s">
        <v>5</v>
      </c>
      <c r="H102" s="1" t="s">
        <v>10</v>
      </c>
      <c r="I102" s="33" t="s">
        <v>21</v>
      </c>
      <c r="J102" s="5"/>
    </row>
    <row r="103" spans="1:10" ht="24">
      <c r="A103" s="28" t="s">
        <v>255</v>
      </c>
      <c r="B103" s="28" t="s">
        <v>379</v>
      </c>
      <c r="C103" s="58" t="str">
        <f>HYPERLINK("https://www.library.pref.chiba.lg.jp/licsxp-iopac/WOpacMsgNewListToTifTilDetailAction.do?tilcod=1000100557038","八千代の昔話　四十三話")</f>
        <v>八千代の昔話　四十三話</v>
      </c>
      <c r="D103" s="28" t="s">
        <v>125</v>
      </c>
      <c r="E103" s="29" t="s">
        <v>126</v>
      </c>
      <c r="F103" s="30" t="s">
        <v>127</v>
      </c>
      <c r="G103" s="31" t="s">
        <v>5</v>
      </c>
      <c r="H103" s="28" t="s">
        <v>190</v>
      </c>
      <c r="I103" s="46" t="s">
        <v>256</v>
      </c>
      <c r="J103" s="29"/>
    </row>
    <row r="104" spans="1:10" ht="27">
      <c r="A104" s="28" t="s">
        <v>257</v>
      </c>
      <c r="B104" s="28" t="s">
        <v>380</v>
      </c>
      <c r="C104" s="55" t="str">
        <f>HYPERLINK("https://www.library.pref.chiba.lg.jp/licsxp-iopac/WOpacMsgNewListToTifTilDetailAction.do?tilcod=1000000244875","千葉県妖怪奇異史談")</f>
        <v>千葉県妖怪奇異史談</v>
      </c>
      <c r="D104" s="28" t="s">
        <v>86</v>
      </c>
      <c r="E104" s="29" t="s">
        <v>87</v>
      </c>
      <c r="F104" s="30" t="s">
        <v>88</v>
      </c>
      <c r="G104" s="31" t="s">
        <v>89</v>
      </c>
      <c r="H104" s="28" t="s">
        <v>258</v>
      </c>
      <c r="I104" s="32" t="s">
        <v>259</v>
      </c>
      <c r="J104" s="29"/>
    </row>
    <row r="105" spans="1:10" ht="13.5">
      <c r="A105" s="31" t="s">
        <v>381</v>
      </c>
      <c r="B105" s="31" t="s">
        <v>382</v>
      </c>
      <c r="C105" s="55" t="str">
        <f>HYPERLINK("https://www.library.pref.chiba.lg.jp/licsxp-iopac/WOpacMsgNewListToTifTilDetailAction.do?tilcod=1000000901667","浦安の世間話")</f>
        <v>浦安の世間話</v>
      </c>
      <c r="D105" s="37" t="s">
        <v>114</v>
      </c>
      <c r="E105" s="38" t="s">
        <v>115</v>
      </c>
      <c r="F105" s="39" t="s">
        <v>260</v>
      </c>
      <c r="G105" s="37" t="s">
        <v>117</v>
      </c>
      <c r="H105" s="37" t="s">
        <v>111</v>
      </c>
      <c r="I105" s="32" t="s">
        <v>261</v>
      </c>
      <c r="J105" s="36"/>
    </row>
    <row r="106" spans="1:10" ht="27">
      <c r="A106" s="31" t="s">
        <v>262</v>
      </c>
      <c r="B106" s="31" t="s">
        <v>383</v>
      </c>
      <c r="C106" s="55" t="str">
        <f>HYPERLINK("https://www.library.pref.chiba.lg.jp/licsxp-iopac/WOpacMsgNewListToTifTilDetailAction.do?tilcod=1000000731360","房総の伝説")</f>
        <v>房総の伝説</v>
      </c>
      <c r="D106" s="28" t="s">
        <v>93</v>
      </c>
      <c r="E106" s="29" t="s">
        <v>94</v>
      </c>
      <c r="F106" s="29" t="s">
        <v>95</v>
      </c>
      <c r="G106" s="28" t="s">
        <v>96</v>
      </c>
      <c r="H106" s="28" t="s">
        <v>97</v>
      </c>
      <c r="I106" s="33" t="s">
        <v>263</v>
      </c>
      <c r="J106" s="40"/>
    </row>
    <row r="107" spans="1:10" ht="21">
      <c r="A107" s="1" t="s">
        <v>69</v>
      </c>
      <c r="B107" s="1" t="s">
        <v>384</v>
      </c>
      <c r="C107" s="55" t="str">
        <f>HYPERLINK("https://www.library.pref.chiba.lg.jp/licsxp-iopac/WOpacMsgNewListToTifTilDetailAction.do?tilcod=1000000853640","千葉市の民話・伝説・歴史ばなし")</f>
        <v>千葉市の民話・伝説・歴史ばなし</v>
      </c>
      <c r="D107" s="7" t="s">
        <v>17</v>
      </c>
      <c r="E107" s="8">
        <v>1979</v>
      </c>
      <c r="F107" s="6" t="s">
        <v>52</v>
      </c>
      <c r="G107" s="57" t="s">
        <v>5</v>
      </c>
      <c r="H107" s="1" t="s">
        <v>13</v>
      </c>
      <c r="I107" s="33" t="s">
        <v>18</v>
      </c>
      <c r="J107" s="5"/>
    </row>
    <row r="108" spans="1:10" ht="13.5">
      <c r="A108" s="31" t="s">
        <v>264</v>
      </c>
      <c r="B108" s="31" t="s">
        <v>385</v>
      </c>
      <c r="C108" s="55" t="str">
        <f>HYPERLINK("https://www.library.pref.chiba.lg.jp/licsxp-iopac/WOpacMsgNewListToTifTilDetailAction.do?tilcod=1000000901667","浦安の世間話")</f>
        <v>浦安の世間話</v>
      </c>
      <c r="D108" s="37" t="s">
        <v>114</v>
      </c>
      <c r="E108" s="38" t="s">
        <v>115</v>
      </c>
      <c r="F108" s="39" t="s">
        <v>116</v>
      </c>
      <c r="G108" s="37" t="s">
        <v>117</v>
      </c>
      <c r="H108" s="37" t="s">
        <v>111</v>
      </c>
      <c r="I108" s="32" t="s">
        <v>265</v>
      </c>
      <c r="J108" s="36"/>
    </row>
    <row r="109" spans="1:10" ht="13.5">
      <c r="A109" s="28" t="s">
        <v>266</v>
      </c>
      <c r="B109" s="28" t="s">
        <v>386</v>
      </c>
      <c r="C109" s="55" t="str">
        <f>HYPERLINK("https://www.library.pref.chiba.lg.jp/licsxp-iopac/WOpacMsgNewListToTifTilDetailAction.do?tilcod=1000000901667","浦安の世間話")</f>
        <v>浦安の世間話</v>
      </c>
      <c r="D109" s="43" t="s">
        <v>114</v>
      </c>
      <c r="E109" s="38" t="s">
        <v>115</v>
      </c>
      <c r="F109" s="44" t="s">
        <v>116</v>
      </c>
      <c r="G109" s="43" t="s">
        <v>117</v>
      </c>
      <c r="H109" s="43" t="s">
        <v>111</v>
      </c>
      <c r="I109" s="34" t="s">
        <v>16</v>
      </c>
      <c r="J109" s="45"/>
    </row>
    <row r="110" spans="1:10" ht="27">
      <c r="A110" s="31" t="s">
        <v>267</v>
      </c>
      <c r="B110" s="31" t="s">
        <v>387</v>
      </c>
      <c r="C110" s="55" t="str">
        <f>HYPERLINK("https://www.library.pref.chiba.lg.jp/licsxp-iopac/WOpacMsgNewListToTifTilDetailAction.do?tilcod=1000000871997","房総の伝説")</f>
        <v>房総の伝説</v>
      </c>
      <c r="D110" s="31" t="s">
        <v>100</v>
      </c>
      <c r="E110" s="29" t="s">
        <v>101</v>
      </c>
      <c r="F110" s="35" t="s">
        <v>102</v>
      </c>
      <c r="G110" s="31" t="s">
        <v>103</v>
      </c>
      <c r="H110" s="31" t="s">
        <v>104</v>
      </c>
      <c r="I110" s="32" t="s">
        <v>268</v>
      </c>
      <c r="J110" s="36"/>
    </row>
    <row r="111" spans="1:10" ht="27">
      <c r="A111" s="31" t="s">
        <v>269</v>
      </c>
      <c r="B111" s="31" t="s">
        <v>388</v>
      </c>
      <c r="C111" s="55" t="str">
        <f>HYPERLINK("https://www.library.pref.chiba.lg.jp/licsxp-iopac/WOpacMsgNewListToTifTilDetailAction.do?tilcod=1000000916911","浦安の昔ばなし")</f>
        <v>浦安の昔ばなし</v>
      </c>
      <c r="D111" s="31" t="s">
        <v>120</v>
      </c>
      <c r="E111" s="40" t="s">
        <v>121</v>
      </c>
      <c r="F111" s="35" t="s">
        <v>306</v>
      </c>
      <c r="G111" s="31" t="s">
        <v>110</v>
      </c>
      <c r="H111" s="31" t="s">
        <v>270</v>
      </c>
      <c r="I111" s="32" t="s">
        <v>123</v>
      </c>
      <c r="J111" s="40"/>
    </row>
    <row r="112" spans="1:10" ht="27">
      <c r="A112" s="28" t="s">
        <v>271</v>
      </c>
      <c r="B112" s="28" t="s">
        <v>389</v>
      </c>
      <c r="C112" s="55" t="str">
        <f>HYPERLINK("https://www.library.pref.chiba.lg.jp/licsxp-iopac/WOpacMsgNewListToTifTilDetailAction.do?tilcod=1000000940101","浦安の昔ばなし　続")</f>
        <v>浦安の昔ばなし　続</v>
      </c>
      <c r="D112" s="28" t="s">
        <v>107</v>
      </c>
      <c r="E112" s="29" t="s">
        <v>108</v>
      </c>
      <c r="F112" s="30" t="s">
        <v>109</v>
      </c>
      <c r="G112" s="28" t="s">
        <v>110</v>
      </c>
      <c r="H112" s="28" t="s">
        <v>111</v>
      </c>
      <c r="I112" s="34" t="s">
        <v>236</v>
      </c>
      <c r="J112" s="29"/>
    </row>
    <row r="113" spans="1:10" ht="27">
      <c r="A113" s="28" t="s">
        <v>272</v>
      </c>
      <c r="B113" s="28" t="s">
        <v>390</v>
      </c>
      <c r="C113" s="55" t="str">
        <f>HYPERLINK("https://www.library.pref.chiba.lg.jp/licsxp-iopac/WOpacMsgNewListToTifTilDetailAction.do?tilcod=1000000244875","千葉県妖怪奇異史談")</f>
        <v>千葉県妖怪奇異史談</v>
      </c>
      <c r="D113" s="28" t="s">
        <v>86</v>
      </c>
      <c r="E113" s="29" t="s">
        <v>87</v>
      </c>
      <c r="F113" s="30" t="s">
        <v>88</v>
      </c>
      <c r="G113" s="31" t="s">
        <v>89</v>
      </c>
      <c r="H113" s="28" t="s">
        <v>104</v>
      </c>
      <c r="I113" s="32" t="s">
        <v>273</v>
      </c>
      <c r="J113" s="29"/>
    </row>
    <row r="114" ht="21">
      <c r="C114" s="54"/>
    </row>
    <row r="115" ht="21">
      <c r="C115" s="54"/>
    </row>
    <row r="116" ht="21">
      <c r="C116" s="54"/>
    </row>
    <row r="117" ht="21"/>
    <row r="118" ht="21"/>
    <row r="119" ht="21"/>
    <row r="120" ht="21"/>
    <row r="121" ht="21"/>
    <row r="122" ht="21"/>
    <row r="123" ht="21"/>
    <row r="124" ht="21"/>
    <row r="125" ht="21"/>
    <row r="126" ht="21"/>
    <row r="127" ht="21"/>
    <row r="128" ht="21"/>
    <row r="129" ht="21"/>
    <row r="130" ht="21"/>
    <row r="131" ht="21"/>
    <row r="132" ht="21"/>
    <row r="133" ht="21"/>
    <row r="134" ht="21"/>
    <row r="135" ht="21"/>
    <row r="136" ht="21"/>
    <row r="137" ht="21"/>
    <row r="138" ht="21"/>
    <row r="139" ht="21"/>
    <row r="140" ht="21"/>
    <row r="141" ht="21"/>
    <row r="142" ht="21"/>
    <row r="143" ht="21"/>
    <row r="144" ht="21"/>
    <row r="145" ht="21"/>
    <row r="146" ht="21"/>
    <row r="147" ht="21"/>
    <row r="148" ht="21"/>
    <row r="149" ht="21"/>
    <row r="150" ht="21"/>
    <row r="151" ht="21"/>
    <row r="152" ht="21"/>
    <row r="153" ht="21"/>
    <row r="154" ht="21"/>
    <row r="155" ht="21"/>
    <row r="156" ht="21"/>
    <row r="157" ht="21"/>
    <row r="158" ht="21"/>
    <row r="159" ht="21"/>
    <row r="160" ht="21"/>
    <row r="161" ht="21"/>
    <row r="162" ht="21"/>
    <row r="163" ht="21"/>
    <row r="164" ht="21"/>
    <row r="165" ht="21"/>
    <row r="166" ht="21"/>
    <row r="167" ht="21"/>
    <row r="168" ht="21"/>
    <row r="169" ht="21"/>
    <row r="170" ht="21"/>
    <row r="171" ht="21"/>
    <row r="172" ht="21"/>
    <row r="173" ht="21"/>
    <row r="174" ht="21"/>
    <row r="175" ht="21"/>
    <row r="176" ht="21"/>
    <row r="177" ht="21"/>
    <row r="178" ht="21"/>
    <row r="179" ht="21"/>
    <row r="180" ht="21"/>
    <row r="181" ht="21"/>
    <row r="182" ht="21"/>
    <row r="183" ht="21"/>
    <row r="184" ht="21"/>
    <row r="185" ht="21"/>
    <row r="186" ht="21"/>
    <row r="187" ht="21"/>
    <row r="188" ht="21"/>
    <row r="189" ht="21"/>
    <row r="190" ht="21"/>
    <row r="191" ht="21"/>
    <row r="192" ht="21"/>
    <row r="193" ht="21"/>
    <row r="194" ht="21"/>
    <row r="195" ht="21"/>
    <row r="196" ht="21"/>
    <row r="197" ht="21"/>
    <row r="198" ht="21"/>
    <row r="199" ht="21"/>
    <row r="200" ht="21"/>
    <row r="201" ht="21"/>
    <row r="202" ht="21"/>
    <row r="203" ht="21"/>
    <row r="204" ht="21"/>
    <row r="205" ht="21"/>
    <row r="206" ht="21"/>
    <row r="207" ht="21"/>
    <row r="208" ht="21"/>
    <row r="209" ht="21"/>
    <row r="210" ht="21"/>
    <row r="211" ht="21"/>
    <row r="212" ht="21"/>
    <row r="213" ht="21"/>
    <row r="214" ht="21"/>
    <row r="215" ht="21"/>
    <row r="216" ht="21"/>
    <row r="217" ht="21"/>
    <row r="218" ht="21"/>
    <row r="219" ht="21"/>
    <row r="220" ht="21"/>
    <row r="221" ht="21"/>
    <row r="222" ht="21"/>
    <row r="223" ht="21"/>
    <row r="224" ht="21"/>
    <row r="225" ht="21"/>
    <row r="226" ht="21"/>
    <row r="227" ht="21"/>
    <row r="230" ht="21"/>
    <row r="231" ht="21"/>
    <row r="232" ht="21"/>
    <row r="233" ht="21"/>
    <row r="234" ht="21"/>
    <row r="235" ht="21"/>
    <row r="236" ht="21"/>
    <row r="237" ht="21"/>
    <row r="238" ht="21"/>
    <row r="239" ht="21"/>
    <row r="240" ht="21"/>
    <row r="241" ht="21"/>
    <row r="242" ht="21"/>
    <row r="243" ht="21"/>
    <row r="244" ht="21"/>
    <row r="247" ht="21"/>
    <row r="248" ht="21"/>
    <row r="249" ht="21"/>
    <row r="253" ht="21"/>
    <row r="254" ht="21"/>
    <row r="255" ht="21"/>
    <row r="256" ht="21"/>
    <row r="257" ht="21"/>
    <row r="258" ht="21"/>
    <row r="259" ht="21"/>
    <row r="260" ht="21"/>
    <row r="261" ht="21"/>
    <row r="262" ht="21"/>
    <row r="263" ht="21"/>
    <row r="264" ht="21"/>
    <row r="265" ht="21"/>
    <row r="266" ht="21"/>
    <row r="267" ht="21"/>
    <row r="268" ht="21"/>
    <row r="269" ht="21"/>
    <row r="270" ht="21"/>
    <row r="271" ht="21"/>
    <row r="272" ht="21"/>
    <row r="273" ht="21"/>
    <row r="274" ht="21"/>
    <row r="275" ht="21"/>
    <row r="276" ht="21"/>
    <row r="277" ht="21"/>
    <row r="279" ht="21"/>
    <row r="280" ht="21"/>
    <row r="281" ht="21"/>
    <row r="282" ht="21"/>
    <row r="283" ht="21"/>
    <row r="284" ht="21"/>
    <row r="285" ht="21"/>
    <row r="286" ht="21"/>
    <row r="287" ht="21"/>
    <row r="288" ht="21"/>
    <row r="289" ht="21"/>
    <row r="290" ht="21"/>
    <row r="291" ht="21"/>
    <row r="292" ht="21"/>
    <row r="293" ht="21"/>
    <row r="294" ht="21"/>
    <row r="295" ht="21"/>
    <row r="296" ht="21"/>
    <row r="297" ht="21"/>
    <row r="298" ht="21"/>
    <row r="299" ht="21"/>
    <row r="300" ht="21"/>
    <row r="301" ht="21"/>
    <row r="304" ht="21"/>
    <row r="306" ht="21"/>
    <row r="307" ht="21"/>
    <row r="308" ht="21"/>
    <row r="309" ht="21"/>
    <row r="310" ht="21"/>
    <row r="313" ht="21"/>
    <row r="314" ht="21"/>
    <row r="316" ht="21"/>
    <row r="317" ht="21"/>
    <row r="318" ht="21"/>
    <row r="319" ht="21"/>
    <row r="321" ht="21"/>
    <row r="322" ht="21"/>
    <row r="323" ht="21"/>
    <row r="324" ht="21"/>
    <row r="325" ht="21"/>
    <row r="326" ht="21"/>
    <row r="327" ht="21"/>
    <row r="329" ht="21"/>
    <row r="330" ht="21"/>
    <row r="331" ht="21"/>
    <row r="332" ht="21"/>
    <row r="333" ht="21"/>
    <row r="334" ht="21"/>
    <row r="335" ht="21"/>
    <row r="336" ht="21"/>
    <row r="337" ht="21"/>
    <row r="338" ht="21"/>
    <row r="339" ht="21"/>
    <row r="340" ht="21"/>
    <row r="341" ht="21"/>
    <row r="342" ht="21"/>
    <row r="343" ht="21"/>
    <row r="344" ht="21"/>
    <row r="345" ht="21"/>
    <row r="346" ht="21"/>
    <row r="351" ht="21"/>
    <row r="352" ht="21"/>
    <row r="353" ht="21"/>
    <row r="354" ht="21"/>
    <row r="355" ht="21"/>
    <row r="357" ht="21"/>
    <row r="359" ht="21"/>
    <row r="360" ht="21"/>
    <row r="361" ht="21"/>
    <row r="362" ht="21"/>
    <row r="363" ht="21"/>
    <row r="364" ht="21"/>
    <row r="365" ht="21"/>
    <row r="366" ht="21"/>
    <row r="367" ht="21"/>
    <row r="368" ht="21"/>
    <row r="369" ht="21"/>
    <row r="370" ht="21"/>
    <row r="371" ht="21"/>
    <row r="372" ht="21"/>
    <row r="373" ht="21"/>
    <row r="375" ht="21"/>
    <row r="376" ht="21"/>
    <row r="377" ht="21"/>
    <row r="378" ht="21"/>
    <row r="379" ht="21"/>
    <row r="380" ht="21"/>
    <row r="381" ht="21"/>
    <row r="382" ht="21"/>
    <row r="383" ht="21"/>
    <row r="384" ht="21"/>
    <row r="385" ht="21"/>
    <row r="386" ht="21"/>
    <row r="390" ht="21"/>
    <row r="391" ht="21"/>
    <row r="392" ht="21"/>
    <row r="393" ht="21"/>
    <row r="394" ht="21"/>
    <row r="395" ht="21"/>
    <row r="396" ht="21"/>
    <row r="397" ht="21"/>
    <row r="398" ht="21"/>
    <row r="399" ht="21"/>
    <row r="400" ht="21"/>
    <row r="401" ht="21"/>
    <row r="402" ht="21"/>
    <row r="403" ht="21"/>
    <row r="404" ht="21"/>
    <row r="405" ht="21"/>
    <row r="406" ht="21"/>
    <row r="408" ht="21"/>
    <row r="409" ht="21"/>
    <row r="410" ht="21"/>
    <row r="411" ht="21"/>
    <row r="412" ht="21"/>
    <row r="413" ht="21"/>
    <row r="414" ht="21"/>
    <row r="415" ht="21"/>
    <row r="416" ht="21"/>
    <row r="417" ht="21"/>
    <row r="418" ht="21"/>
    <row r="419" ht="21"/>
    <row r="420" ht="21"/>
    <row r="421" ht="21"/>
    <row r="422" ht="21"/>
    <row r="423" ht="21"/>
    <row r="424" ht="21"/>
    <row r="425" ht="21"/>
    <row r="426" ht="21"/>
    <row r="427" ht="21"/>
    <row r="428" ht="21"/>
    <row r="429" ht="21"/>
    <row r="430" ht="21"/>
    <row r="431" ht="21"/>
    <row r="432" ht="21"/>
    <row r="433" ht="21"/>
    <row r="434" ht="21"/>
    <row r="435" ht="21"/>
    <row r="436" ht="21"/>
    <row r="437" ht="21"/>
    <row r="438" ht="21"/>
    <row r="439" ht="21"/>
    <row r="440" ht="21"/>
    <row r="441" ht="21"/>
    <row r="442" ht="21"/>
    <row r="443" ht="21"/>
    <row r="445" ht="21"/>
    <row r="446" ht="21"/>
    <row r="447" ht="21"/>
    <row r="448" ht="21"/>
    <row r="449" ht="21"/>
    <row r="450" ht="21"/>
    <row r="451" ht="21"/>
    <row r="452" ht="21"/>
    <row r="453" ht="21"/>
    <row r="454" ht="21"/>
    <row r="455" ht="21"/>
    <row r="456" ht="21"/>
    <row r="457" ht="21"/>
    <row r="458" ht="21"/>
    <row r="459" ht="21"/>
    <row r="460" ht="21"/>
    <row r="461" ht="21"/>
    <row r="462" ht="21"/>
    <row r="463" ht="21"/>
    <row r="466" ht="21"/>
    <row r="467" ht="21"/>
    <row r="468" ht="21"/>
    <row r="469" ht="21"/>
    <row r="470" ht="21"/>
    <row r="471" ht="21"/>
    <row r="472" ht="21"/>
    <row r="473" ht="21"/>
    <row r="474" ht="21"/>
    <row r="475" ht="21"/>
    <row r="476" ht="21"/>
    <row r="477" ht="21"/>
    <row r="478" ht="21"/>
    <row r="479" ht="21"/>
    <row r="480" ht="21"/>
    <row r="481" ht="21"/>
    <row r="482" ht="21"/>
    <row r="483" ht="21"/>
    <row r="484" ht="21"/>
    <row r="485" ht="21"/>
    <row r="486" ht="21"/>
    <row r="487" ht="21"/>
    <row r="488" ht="21"/>
    <row r="489" ht="21"/>
    <row r="490" ht="21"/>
    <row r="491" ht="21"/>
    <row r="492" ht="21"/>
    <row r="493" ht="21"/>
    <row r="494" ht="21"/>
    <row r="495" ht="21"/>
    <row r="496" ht="21"/>
    <row r="503" ht="21"/>
    <row r="504" ht="21"/>
    <row r="505" ht="21"/>
    <row r="506" ht="21"/>
    <row r="507" ht="21"/>
    <row r="508" ht="21"/>
    <row r="509" ht="21"/>
    <row r="510" ht="21"/>
    <row r="517" ht="21"/>
    <row r="518" ht="21"/>
    <row r="519" ht="21"/>
    <row r="520" ht="21"/>
    <row r="521" ht="21"/>
    <row r="522" ht="21"/>
    <row r="523" ht="21"/>
    <row r="530" ht="21"/>
    <row r="531" ht="21"/>
    <row r="532" ht="21"/>
    <row r="533" ht="21"/>
    <row r="534" ht="21"/>
    <row r="535" ht="21"/>
    <row r="536" ht="21"/>
    <row r="545" ht="21"/>
    <row r="546" ht="21"/>
    <row r="547" ht="21"/>
    <row r="548" ht="21"/>
    <row r="549" ht="21"/>
    <row r="550" ht="21"/>
    <row r="551" ht="21"/>
    <row r="552" ht="21"/>
    <row r="559" ht="21"/>
    <row r="560" ht="21"/>
    <row r="561" ht="21"/>
    <row r="562" ht="21"/>
    <row r="563" ht="21"/>
    <row r="564" ht="21"/>
    <row r="565" ht="21"/>
    <row r="572" ht="21"/>
    <row r="573" ht="21"/>
    <row r="574" ht="21"/>
    <row r="575" ht="21"/>
    <row r="576" ht="21"/>
    <row r="577" ht="21"/>
    <row r="578" ht="21"/>
    <row r="581" ht="21"/>
    <row r="582" ht="21"/>
    <row r="583" ht="21"/>
    <row r="584" ht="21"/>
    <row r="585" ht="21"/>
    <row r="586" ht="21"/>
    <row r="587" ht="21"/>
    <row r="594" ht="21"/>
    <row r="595" ht="21"/>
    <row r="596" ht="21"/>
    <row r="597" ht="21"/>
    <row r="598" ht="21"/>
    <row r="599" ht="21"/>
    <row r="600" ht="21"/>
    <row r="601" ht="21"/>
    <row r="608" ht="21"/>
    <row r="609" ht="21"/>
    <row r="610" ht="21"/>
    <row r="611" ht="21"/>
    <row r="612" ht="21"/>
    <row r="613" ht="21"/>
    <row r="614" ht="21"/>
    <row r="621" ht="21"/>
    <row r="622" ht="21"/>
    <row r="623" ht="21"/>
    <row r="624" ht="21"/>
    <row r="625" ht="21"/>
    <row r="626" ht="21"/>
    <row r="627" ht="21"/>
    <row r="636" ht="21"/>
    <row r="637" ht="21"/>
    <row r="638" ht="21"/>
    <row r="639" ht="21"/>
    <row r="640" ht="21"/>
    <row r="641" ht="21"/>
    <row r="642" ht="21"/>
    <row r="643" ht="21"/>
    <row r="650" ht="21"/>
    <row r="651" ht="21"/>
    <row r="652" ht="21"/>
    <row r="653" ht="21"/>
    <row r="654" ht="21"/>
    <row r="655" ht="21"/>
    <row r="656" ht="21"/>
    <row r="663" ht="21"/>
    <row r="664" ht="21"/>
    <row r="665" ht="21"/>
    <row r="666" ht="21"/>
    <row r="667" ht="21"/>
    <row r="668" ht="21"/>
    <row r="669" ht="21"/>
    <row r="673" ht="21"/>
    <row r="674" ht="21"/>
    <row r="675" ht="21"/>
    <row r="676" ht="21"/>
    <row r="677" ht="21"/>
    <row r="678" ht="21"/>
    <row r="685" ht="21"/>
    <row r="686" ht="21"/>
    <row r="687" ht="21"/>
    <row r="688" ht="21"/>
    <row r="689" ht="21"/>
    <row r="690" ht="21"/>
    <row r="691" ht="21"/>
    <row r="698" ht="21"/>
    <row r="699" ht="21"/>
    <row r="700" ht="21"/>
    <row r="701" ht="21"/>
    <row r="702" ht="21"/>
    <row r="703" ht="21"/>
    <row r="704" ht="21"/>
    <row r="708" ht="21"/>
    <row r="709" ht="21"/>
    <row r="710" ht="21"/>
    <row r="711" ht="21"/>
    <row r="712" ht="21"/>
    <row r="714" ht="21"/>
    <row r="715" ht="21"/>
    <row r="719" ht="21"/>
    <row r="720" ht="21"/>
    <row r="721" ht="21"/>
    <row r="722" ht="21"/>
    <row r="723" ht="21"/>
    <row r="724" ht="21"/>
    <row r="725" ht="21"/>
    <row r="726" ht="21"/>
    <row r="727" ht="21"/>
    <row r="728" ht="21"/>
    <row r="730" ht="21"/>
    <row r="731" ht="21"/>
    <row r="735" ht="21"/>
    <row r="736" ht="21"/>
    <row r="737" ht="21"/>
    <row r="738" ht="21"/>
    <row r="739" ht="21"/>
    <row r="740" ht="21"/>
    <row r="741" ht="21"/>
    <row r="744" ht="21"/>
    <row r="745" ht="21"/>
    <row r="746" ht="21"/>
    <row r="747" ht="21"/>
    <row r="751" ht="21"/>
    <row r="752" ht="21"/>
    <row r="753" ht="21"/>
    <row r="756" ht="21"/>
    <row r="757" ht="21"/>
    <row r="758" ht="21"/>
    <row r="759" ht="21"/>
    <row r="760" ht="21"/>
    <row r="761" ht="21"/>
    <row r="762" ht="21"/>
    <row r="763" ht="21"/>
    <row r="764" ht="21"/>
    <row r="765" ht="21"/>
    <row r="766" ht="21"/>
    <row r="767" ht="21"/>
    <row r="770" ht="21"/>
    <row r="771" ht="21"/>
    <row r="772" ht="21"/>
    <row r="773" ht="21"/>
    <row r="777" ht="21"/>
    <row r="778" ht="21"/>
    <row r="779" ht="21"/>
    <row r="782" ht="21"/>
    <row r="783" ht="21"/>
    <row r="784" ht="21"/>
    <row r="785" ht="21"/>
    <row r="786" ht="21"/>
    <row r="787" ht="21"/>
    <row r="790" ht="21"/>
    <row r="791" ht="21"/>
    <row r="792" ht="21"/>
    <row r="795" ht="21"/>
    <row r="796" ht="21"/>
    <row r="797" ht="21"/>
    <row r="798" ht="21"/>
    <row r="799" ht="21"/>
    <row r="800" ht="21"/>
    <row r="801" ht="21"/>
    <row r="802" ht="21"/>
    <row r="803" ht="21"/>
    <row r="804" ht="21"/>
    <row r="805" ht="21"/>
    <row r="806" ht="21"/>
    <row r="809" ht="21"/>
    <row r="810" ht="21"/>
    <row r="811" ht="21"/>
    <row r="812" ht="21"/>
    <row r="816" ht="21"/>
    <row r="817" ht="21"/>
    <row r="818" ht="21"/>
    <row r="821" ht="21"/>
    <row r="822" ht="21"/>
    <row r="823" ht="21"/>
    <row r="824" ht="21"/>
    <row r="825" ht="21"/>
    <row r="826" ht="21"/>
    <row r="827" ht="21"/>
    <row r="830" ht="21"/>
    <row r="831" ht="21"/>
    <row r="832" ht="21"/>
    <row r="833" ht="21"/>
    <row r="835" ht="21"/>
    <row r="836" ht="21"/>
    <row r="837" ht="21"/>
    <row r="838" ht="21"/>
    <row r="839" ht="21"/>
    <row r="840" ht="21"/>
    <row r="843" ht="21"/>
    <row r="844" ht="21"/>
    <row r="845" ht="21"/>
    <row r="848" ht="21"/>
    <row r="849" ht="21"/>
    <row r="850" ht="21"/>
    <row r="851" ht="21"/>
    <row r="852" ht="21"/>
    <row r="853" ht="21"/>
    <row r="854" ht="21"/>
    <row r="855" ht="21"/>
    <row r="856" ht="21"/>
    <row r="857" ht="21"/>
    <row r="858" ht="21"/>
    <row r="859" ht="21"/>
    <row r="862" ht="21"/>
    <row r="863" ht="21"/>
    <row r="864" ht="21"/>
    <row r="865" ht="21"/>
    <row r="869" ht="21"/>
    <row r="870" ht="21"/>
    <row r="871" ht="21"/>
    <row r="874" ht="21"/>
    <row r="875" ht="21"/>
    <row r="876" ht="21"/>
    <row r="877" ht="21"/>
    <row r="878" ht="21"/>
    <row r="879" ht="21"/>
    <row r="880" ht="21"/>
    <row r="883" ht="21"/>
    <row r="884" ht="21"/>
    <row r="885" ht="21"/>
    <row r="886" ht="21"/>
    <row r="887" ht="21"/>
    <row r="888" ht="21"/>
    <row r="889" ht="21"/>
    <row r="892" ht="21"/>
    <row r="893" ht="21"/>
    <row r="894" ht="21"/>
    <row r="895" ht="21"/>
    <row r="896" ht="21"/>
    <row r="897" ht="21"/>
    <row r="898" ht="21"/>
    <row r="899" ht="21"/>
    <row r="900" ht="21"/>
    <row r="903" ht="21"/>
    <row r="904" ht="21"/>
    <row r="905" ht="21"/>
    <row r="907" ht="21"/>
    <row r="908" ht="21"/>
    <row r="909" ht="21"/>
    <row r="910" ht="21"/>
    <row r="911" ht="21"/>
    <row r="912" ht="21"/>
    <row r="915" ht="21"/>
    <row r="916" ht="21"/>
    <row r="917" ht="21"/>
    <row r="918" ht="21"/>
    <row r="919" ht="21"/>
    <row r="920" ht="21"/>
    <row r="921" ht="21"/>
    <row r="922" ht="21"/>
    <row r="925" ht="21"/>
    <row r="926" ht="21"/>
    <row r="928" ht="21"/>
    <row r="929" ht="21"/>
    <row r="930" ht="21"/>
    <row r="931" ht="21"/>
    <row r="932" ht="21"/>
    <row r="933" ht="21"/>
    <row r="936" ht="21"/>
    <row r="937" ht="21"/>
    <row r="938" ht="21"/>
    <row r="939" ht="21"/>
    <row r="940" ht="21"/>
    <row r="941" ht="21"/>
    <row r="942" ht="21"/>
    <row r="943" ht="21"/>
    <row r="946" ht="21"/>
    <row r="947" ht="21"/>
    <row r="948" ht="21"/>
    <row r="949" ht="21"/>
    <row r="950" ht="21"/>
    <row r="951" ht="21"/>
    <row r="952" ht="21"/>
    <row r="954" ht="21"/>
    <row r="955" ht="21"/>
    <row r="956" ht="21"/>
    <row r="957" ht="21"/>
    <row r="958" ht="21"/>
    <row r="959" ht="21"/>
    <row r="962" ht="21"/>
    <row r="963" ht="21"/>
    <row r="964" ht="21"/>
    <row r="965" ht="21"/>
    <row r="966" ht="21"/>
    <row r="967" ht="21"/>
    <row r="968" ht="21"/>
    <row r="969" ht="21"/>
    <row r="970" ht="21"/>
    <row r="973" ht="21"/>
    <row r="974" ht="21"/>
    <row r="975" ht="21"/>
    <row r="977" ht="21"/>
    <row r="978" ht="21"/>
    <row r="979" ht="21"/>
    <row r="980" ht="21"/>
    <row r="981" ht="21"/>
    <row r="982" ht="21"/>
    <row r="985" ht="21"/>
    <row r="986" ht="21"/>
    <row r="987" ht="21"/>
    <row r="988" ht="21"/>
    <row r="989" ht="21"/>
    <row r="990" ht="21"/>
    <row r="991" ht="21"/>
    <row r="992" ht="21"/>
    <row r="995" ht="21"/>
    <row r="996" ht="21"/>
    <row r="998" ht="21"/>
    <row r="999" ht="21"/>
    <row r="1000" ht="21"/>
    <row r="1001" ht="21"/>
    <row r="1002" ht="21"/>
    <row r="1003" ht="21"/>
    <row r="1006" ht="21"/>
    <row r="1007" ht="21"/>
    <row r="1008" ht="21"/>
    <row r="1009" ht="21"/>
    <row r="1010" ht="21"/>
    <row r="1011" ht="21"/>
    <row r="1012" ht="21"/>
    <row r="1013" ht="21"/>
    <row r="1016" ht="21"/>
    <row r="1017" ht="21"/>
    <row r="1018" ht="21"/>
    <row r="1019" ht="21"/>
    <row r="1020" ht="21"/>
    <row r="1021" ht="21"/>
    <row r="1022" ht="21"/>
    <row r="1025" ht="21"/>
    <row r="1026" ht="21"/>
    <row r="1027" ht="21"/>
    <row r="1028" ht="21"/>
    <row r="1029" ht="21"/>
    <row r="1031" ht="21"/>
    <row r="1032" ht="21"/>
    <row r="1033" ht="21"/>
    <row r="1036" ht="21"/>
    <row r="1037" ht="21"/>
    <row r="1038" ht="21"/>
    <row r="1039" ht="21"/>
    <row r="1040" ht="21"/>
    <row r="1041" ht="21"/>
    <row r="1042" ht="21"/>
    <row r="1045" ht="21"/>
    <row r="1046" ht="21"/>
    <row r="1047" ht="21"/>
    <row r="1050" ht="21"/>
    <row r="1051" ht="21"/>
    <row r="1052" ht="21"/>
    <row r="1053" ht="21"/>
    <row r="1054" ht="21"/>
    <row r="1056" ht="21"/>
    <row r="1057" ht="21"/>
    <row r="1058" ht="21"/>
    <row r="1061" ht="21"/>
    <row r="1062" ht="21"/>
    <row r="1063" ht="21"/>
    <row r="1064" ht="21"/>
    <row r="1065" ht="21"/>
    <row r="1066" ht="21"/>
    <row r="1067" ht="21"/>
    <row r="1070" ht="21"/>
    <row r="1071" ht="21"/>
    <row r="1072" ht="21"/>
    <row r="1073" ht="21"/>
    <row r="1074" ht="21"/>
    <row r="1077" ht="21"/>
    <row r="1078" ht="21"/>
    <row r="1079" ht="21"/>
    <row r="1080" ht="21"/>
    <row r="1081" ht="21"/>
    <row r="1084" ht="21"/>
    <row r="1085" ht="21"/>
    <row r="1086" ht="21"/>
    <row r="1087" ht="21"/>
    <row r="1088" ht="21"/>
    <row r="1089" ht="21"/>
    <row r="1090" ht="21"/>
    <row r="1091" ht="21"/>
    <row r="1092" ht="21"/>
    <row r="1093" ht="21"/>
    <row r="1096" ht="21"/>
    <row r="1097" ht="21"/>
    <row r="1098" ht="21"/>
    <row r="1101" ht="21"/>
    <row r="1102" ht="21"/>
    <row r="1103" ht="21"/>
    <row r="1104" ht="21"/>
    <row r="1105" ht="21"/>
    <row r="1108" ht="21"/>
    <row r="1109" ht="21"/>
    <row r="1110" ht="21"/>
    <row r="1111" ht="21"/>
    <row r="1112" ht="21"/>
    <row r="1113" ht="21"/>
    <row r="1114" ht="21"/>
    <row r="1115" ht="21"/>
    <row r="1116" ht="21"/>
    <row r="1117" ht="21"/>
    <row r="1120" ht="21"/>
    <row r="1121" ht="21"/>
    <row r="1122" ht="21"/>
    <row r="1123" ht="21"/>
    <row r="1124" ht="21"/>
    <row r="1125" ht="21"/>
    <row r="1126" ht="21"/>
    <row r="1127" ht="21"/>
    <row r="1128" ht="21"/>
    <row r="1129" ht="21"/>
    <row r="1130" ht="21"/>
    <row r="1131" ht="21"/>
    <row r="1132" ht="21"/>
    <row r="1133" ht="21"/>
    <row r="1134" ht="21"/>
    <row r="1135" ht="21"/>
    <row r="1136" ht="21"/>
    <row r="1137" ht="21"/>
    <row r="1138" ht="21"/>
    <row r="1139" ht="21"/>
    <row r="1140" ht="21"/>
    <row r="1141" ht="21"/>
    <row r="1142" ht="21"/>
    <row r="1143" ht="21"/>
    <row r="1144" ht="21"/>
    <row r="1145" ht="21"/>
    <row r="1146" ht="21"/>
    <row r="1147" ht="21"/>
    <row r="1148" ht="21"/>
    <row r="1149" ht="21"/>
    <row r="1150" ht="21"/>
    <row r="1151" ht="21"/>
    <row r="1152" ht="21"/>
    <row r="1153" ht="21"/>
    <row r="1154" ht="21"/>
    <row r="1155" ht="21"/>
    <row r="1156" ht="21"/>
    <row r="1157" ht="21"/>
    <row r="1158" ht="21"/>
    <row r="1159" ht="21"/>
    <row r="1160" ht="21"/>
    <row r="1161" ht="21"/>
    <row r="1162" ht="21"/>
    <row r="1163" ht="21"/>
    <row r="1164" ht="21"/>
    <row r="1165" ht="21"/>
    <row r="1166" ht="21"/>
    <row r="1167" ht="21"/>
    <row r="1168" ht="21"/>
    <row r="1169" ht="21"/>
    <row r="1170" ht="21"/>
    <row r="1171" ht="21"/>
    <row r="1172" ht="21"/>
    <row r="1173" ht="21"/>
    <row r="1174" ht="21"/>
    <row r="1175" ht="21"/>
    <row r="1176" ht="21"/>
    <row r="1177" ht="21"/>
    <row r="1178" ht="21"/>
    <row r="1179" ht="21"/>
    <row r="1180" ht="21"/>
    <row r="1181" ht="21"/>
    <row r="1182" ht="21"/>
    <row r="1183" ht="21"/>
    <row r="1184" ht="21"/>
    <row r="1185" ht="21"/>
    <row r="1186" ht="21"/>
    <row r="1187" ht="21"/>
    <row r="1188" ht="21"/>
    <row r="1189" ht="21"/>
    <row r="1190" ht="21"/>
    <row r="1191" ht="21"/>
    <row r="1192" ht="21"/>
    <row r="1193" ht="21"/>
    <row r="1194" ht="21"/>
    <row r="1197" ht="21"/>
    <row r="1198" ht="21"/>
    <row r="1199" ht="21"/>
    <row r="1200" ht="21"/>
    <row r="1201" ht="21"/>
    <row r="1202" ht="21"/>
    <row r="1203" ht="21"/>
    <row r="1204" ht="21"/>
    <row r="1205" ht="21"/>
    <row r="1206" ht="21"/>
    <row r="1207" ht="21"/>
    <row r="1208" ht="21"/>
    <row r="1209" ht="21"/>
    <row r="1210" ht="21"/>
    <row r="1211" ht="21"/>
    <row r="1214" ht="21"/>
    <row r="1215" ht="21"/>
    <row r="1216" ht="21"/>
    <row r="1220" ht="21"/>
    <row r="1221" ht="21"/>
    <row r="1222" ht="21"/>
    <row r="1223" ht="21"/>
    <row r="1224" ht="21"/>
    <row r="1225" ht="21"/>
    <row r="1226" ht="21"/>
    <row r="1227" ht="21"/>
    <row r="1228" ht="21"/>
    <row r="1229" ht="21"/>
    <row r="1230" ht="21"/>
    <row r="1231" ht="21"/>
    <row r="1232" ht="21"/>
    <row r="1233" ht="21"/>
    <row r="1234" ht="21"/>
    <row r="1235" ht="21"/>
    <row r="1236" ht="21"/>
    <row r="1237" ht="21"/>
    <row r="1238" ht="21"/>
    <row r="1239" ht="21"/>
    <row r="1240" ht="21"/>
    <row r="1241" ht="21"/>
    <row r="1242" ht="21"/>
    <row r="1243" ht="21"/>
    <row r="1244" ht="21"/>
    <row r="1246" ht="21"/>
    <row r="1247" ht="21"/>
    <row r="1248" ht="21"/>
    <row r="1249" ht="21"/>
    <row r="1250" ht="21"/>
    <row r="1251" ht="21"/>
    <row r="1252" ht="21"/>
    <row r="1253" ht="21"/>
    <row r="1254" ht="21"/>
    <row r="1255" ht="21"/>
    <row r="1256" ht="21"/>
    <row r="1257" ht="21"/>
    <row r="1258" ht="21"/>
    <row r="1259" ht="21"/>
    <row r="1260" ht="21"/>
    <row r="1261" ht="21"/>
    <row r="1262" ht="21"/>
    <row r="1263" ht="21"/>
    <row r="1264" ht="21"/>
    <row r="1265" ht="21"/>
    <row r="1266" ht="21"/>
    <row r="1267" ht="21"/>
    <row r="1268" ht="21"/>
    <row r="1271" ht="21"/>
    <row r="1273" ht="21"/>
    <row r="1274" ht="21"/>
    <row r="1275" ht="21"/>
    <row r="1276" ht="21"/>
    <row r="1277" ht="21"/>
    <row r="1280" ht="21"/>
    <row r="1281" ht="21"/>
    <row r="1283" ht="21"/>
    <row r="1284" ht="21"/>
    <row r="1285" ht="21"/>
    <row r="1286" ht="21"/>
    <row r="1288" ht="21"/>
    <row r="1289" ht="21"/>
    <row r="1290" ht="21"/>
    <row r="1291" ht="21"/>
    <row r="1292" ht="21"/>
    <row r="1293" ht="21"/>
    <row r="1294" ht="21"/>
    <row r="1296" ht="21"/>
    <row r="1297" ht="21"/>
    <row r="1298" ht="21"/>
    <row r="1299" ht="21"/>
    <row r="1300" ht="21"/>
    <row r="1301" ht="21"/>
    <row r="1302" ht="21"/>
    <row r="1303" ht="21"/>
    <row r="1304" ht="21"/>
    <row r="1305" ht="21"/>
    <row r="1306" ht="21"/>
    <row r="1307" ht="21"/>
    <row r="1308" ht="21"/>
    <row r="1309" ht="21"/>
    <row r="1310" ht="21"/>
    <row r="1311" ht="21"/>
    <row r="1312" ht="21"/>
    <row r="1313" ht="21"/>
    <row r="1318" ht="21"/>
    <row r="1319" ht="21"/>
    <row r="1320" ht="21"/>
    <row r="1321" ht="21"/>
    <row r="1322" ht="21"/>
    <row r="1324" ht="21"/>
    <row r="1326" ht="21"/>
    <row r="1327" ht="21"/>
    <row r="1328" ht="21"/>
    <row r="1329" ht="21"/>
    <row r="1330" ht="21"/>
    <row r="1331" ht="21"/>
    <row r="1332" ht="21"/>
    <row r="1333" ht="21"/>
    <row r="1334" ht="21"/>
    <row r="1335" ht="21"/>
    <row r="1336" ht="21"/>
    <row r="1337" ht="21"/>
    <row r="1338" ht="21"/>
    <row r="1339" ht="21"/>
    <row r="1340" ht="21"/>
    <row r="1342" ht="21"/>
    <row r="1343" ht="21"/>
    <row r="1344" ht="21"/>
    <row r="1345" ht="21"/>
    <row r="1346" ht="21"/>
    <row r="1347" ht="21"/>
    <row r="1348" ht="21"/>
    <row r="1349" ht="21"/>
    <row r="1350" ht="21"/>
    <row r="1351" ht="21"/>
    <row r="1352" ht="21"/>
    <row r="1353" ht="21"/>
    <row r="1357" ht="21"/>
    <row r="1358" ht="21"/>
    <row r="1359" ht="21"/>
    <row r="1360" ht="21"/>
    <row r="1361" ht="21"/>
    <row r="1362" ht="21"/>
    <row r="1363" ht="21"/>
    <row r="1364" ht="21"/>
    <row r="1365" ht="21"/>
    <row r="1366" ht="21"/>
    <row r="1367" ht="21"/>
    <row r="1368" ht="21"/>
    <row r="1369" ht="21"/>
    <row r="1370" ht="21"/>
    <row r="1371" ht="21"/>
    <row r="1372" ht="21"/>
    <row r="1373" ht="21"/>
    <row r="1375" ht="21"/>
    <row r="1376" ht="21"/>
    <row r="1377" ht="21"/>
    <row r="1378" ht="21"/>
    <row r="1379" ht="21"/>
    <row r="1380" ht="21"/>
    <row r="1381" ht="21"/>
    <row r="1382" ht="21"/>
    <row r="1383" ht="21"/>
    <row r="1384" ht="21"/>
    <row r="1385" ht="21"/>
    <row r="1386" ht="21"/>
    <row r="1387" ht="21"/>
    <row r="1388" ht="21"/>
    <row r="1389" ht="21"/>
    <row r="1390" ht="21"/>
    <row r="1391" ht="21"/>
    <row r="1392" ht="21"/>
    <row r="1393" ht="21"/>
    <row r="1394" ht="21"/>
    <row r="1395" ht="21"/>
    <row r="1396" ht="21"/>
    <row r="1397" ht="21"/>
    <row r="1398" ht="21"/>
    <row r="1399" ht="21"/>
    <row r="1400" ht="21"/>
    <row r="1401" ht="21"/>
    <row r="1402" ht="21"/>
    <row r="1403" ht="21"/>
    <row r="1404" ht="21"/>
    <row r="1405" ht="21"/>
    <row r="1406" ht="21"/>
    <row r="1407" ht="21"/>
    <row r="1408" ht="21"/>
    <row r="1409" ht="21"/>
    <row r="1410" ht="21"/>
    <row r="1412" ht="21"/>
    <row r="1413" ht="21"/>
    <row r="1414" ht="21"/>
    <row r="1415" ht="21"/>
    <row r="1416" ht="21"/>
    <row r="1417" ht="21"/>
    <row r="1418" ht="21"/>
    <row r="1419" ht="21"/>
    <row r="1420" ht="21"/>
    <row r="1421" ht="21"/>
    <row r="1422" ht="21"/>
    <row r="1423" ht="21"/>
    <row r="1424" ht="21"/>
    <row r="1425" ht="21"/>
    <row r="1426" ht="21"/>
    <row r="1427" ht="21"/>
    <row r="1428" ht="21"/>
    <row r="1429" ht="21"/>
    <row r="1430" ht="21"/>
    <row r="1433" ht="21"/>
    <row r="1434" ht="21"/>
    <row r="1435" ht="21"/>
    <row r="1436" ht="21"/>
    <row r="1437" ht="21"/>
    <row r="1438" ht="21"/>
    <row r="1439" ht="21"/>
    <row r="1440" ht="21"/>
    <row r="1441" ht="21"/>
    <row r="1442" ht="21"/>
    <row r="1443" ht="21"/>
    <row r="1444" ht="21"/>
    <row r="1445" ht="21"/>
    <row r="1446" ht="21"/>
    <row r="1447" ht="21"/>
    <row r="1448" ht="21"/>
    <row r="1449" ht="21"/>
    <row r="1450" ht="21"/>
    <row r="1451" ht="21"/>
    <row r="1452" ht="21"/>
    <row r="1453" ht="21"/>
    <row r="1454" ht="21"/>
    <row r="1455" ht="21"/>
    <row r="1456" ht="21"/>
    <row r="1457" ht="21"/>
    <row r="1458" ht="21"/>
    <row r="1459" ht="21"/>
    <row r="1460" ht="21"/>
    <row r="1461" ht="21"/>
    <row r="1462" ht="21"/>
    <row r="1463" ht="21"/>
    <row r="1470" ht="21"/>
    <row r="1471" ht="21"/>
    <row r="1472" ht="21"/>
    <row r="1473" ht="21"/>
    <row r="1474" ht="21"/>
    <row r="1475" ht="21"/>
    <row r="1476" ht="21"/>
    <row r="1477" ht="21"/>
    <row r="1484" ht="21"/>
    <row r="1485" ht="21"/>
    <row r="1486" ht="21"/>
    <row r="1487" ht="21"/>
    <row r="1488" ht="21"/>
    <row r="1489" ht="21"/>
    <row r="1490" ht="21"/>
    <row r="1497" ht="21"/>
    <row r="1498" ht="21"/>
    <row r="1499" ht="21"/>
    <row r="1500" ht="21"/>
    <row r="1501" ht="21"/>
    <row r="1502" ht="21"/>
    <row r="1503" ht="21"/>
    <row r="1512" ht="21"/>
    <row r="1513" ht="21"/>
    <row r="1514" ht="21"/>
    <row r="1515" ht="21"/>
    <row r="1516" ht="21"/>
    <row r="1517" ht="21"/>
    <row r="1518" ht="21"/>
    <row r="1519" ht="21"/>
    <row r="1526" ht="21"/>
    <row r="1527" ht="21"/>
    <row r="1528" ht="21"/>
    <row r="1529" ht="21"/>
    <row r="1530" ht="21"/>
    <row r="1531" ht="21"/>
    <row r="1532" ht="21"/>
    <row r="1539" ht="21"/>
    <row r="1540" ht="21"/>
    <row r="1541" ht="21"/>
    <row r="1542" ht="21"/>
    <row r="1543" ht="21"/>
    <row r="1544" ht="21"/>
    <row r="1545" ht="21"/>
    <row r="1548" ht="21"/>
    <row r="1549" ht="21"/>
    <row r="1550" ht="21"/>
    <row r="1551" ht="21"/>
    <row r="1552" ht="21"/>
    <row r="1553" ht="21"/>
    <row r="1554" ht="21"/>
    <row r="1561" ht="21"/>
    <row r="1562" ht="21"/>
    <row r="1563" ht="21"/>
    <row r="1564" ht="21"/>
    <row r="1565" ht="21"/>
    <row r="1566" ht="21"/>
    <row r="1567" ht="21"/>
    <row r="1568" ht="21"/>
    <row r="1575" ht="21"/>
    <row r="1576" ht="21"/>
    <row r="1577" ht="21"/>
    <row r="1578" ht="21"/>
    <row r="1579" ht="21"/>
    <row r="1580" ht="21"/>
    <row r="1581" ht="21"/>
    <row r="1588" ht="21"/>
    <row r="1589" ht="21"/>
    <row r="1590" ht="21"/>
    <row r="1591" ht="21"/>
    <row r="1592" ht="21"/>
    <row r="1593" ht="21"/>
    <row r="1594" ht="21"/>
    <row r="1603" ht="21"/>
    <row r="1604" ht="21"/>
    <row r="1605" ht="21"/>
    <row r="1606" ht="21"/>
    <row r="1607" ht="21"/>
    <row r="1608" ht="21"/>
    <row r="1609" ht="21"/>
    <row r="1610" ht="21"/>
    <row r="1617" ht="21"/>
    <row r="1618" ht="21"/>
    <row r="1619" ht="21"/>
    <row r="1620" ht="21"/>
    <row r="1621" ht="21"/>
    <row r="1622" ht="21"/>
    <row r="1623" ht="21"/>
    <row r="1630" ht="21"/>
    <row r="1631" ht="21"/>
    <row r="1632" ht="21"/>
    <row r="1633" ht="21"/>
    <row r="1634" ht="21"/>
    <row r="1635" ht="21"/>
    <row r="1636" ht="21"/>
    <row r="1640" ht="21"/>
    <row r="1641" ht="21"/>
    <row r="1642" ht="21"/>
    <row r="1643" ht="21"/>
    <row r="1644" ht="21"/>
    <row r="1645" ht="21"/>
    <row r="1652" ht="21"/>
    <row r="1653" ht="21"/>
    <row r="1654" ht="21"/>
    <row r="1655" ht="21"/>
    <row r="1656" ht="21"/>
    <row r="1657" ht="21"/>
    <row r="1658" ht="21"/>
    <row r="1665" ht="21"/>
    <row r="1666" ht="21"/>
    <row r="1667" ht="21"/>
    <row r="1668" ht="21"/>
    <row r="1669" ht="21"/>
    <row r="1670" ht="21"/>
    <row r="1671" ht="21"/>
    <row r="1675" ht="21"/>
    <row r="1676" ht="21"/>
    <row r="1677" ht="21"/>
    <row r="1678" ht="21"/>
    <row r="1679" ht="21"/>
    <row r="1681" ht="21"/>
    <row r="1682" ht="21"/>
    <row r="1686" ht="21"/>
    <row r="1687" ht="21"/>
    <row r="1688" ht="21"/>
    <row r="1689" ht="21"/>
    <row r="1690" ht="21"/>
    <row r="1691" ht="21"/>
    <row r="1692" ht="21"/>
    <row r="1693" ht="21"/>
    <row r="1694" ht="21"/>
    <row r="1695" ht="21"/>
    <row r="1697" ht="21"/>
    <row r="1698" ht="21"/>
    <row r="1702" ht="21"/>
    <row r="1703" ht="21"/>
    <row r="1704" ht="21"/>
    <row r="1705" ht="21"/>
    <row r="1706" ht="21"/>
    <row r="1707" ht="21"/>
    <row r="1708" ht="21"/>
    <row r="1711" ht="21"/>
    <row r="1712" ht="21"/>
    <row r="1713" ht="21"/>
    <row r="1714" ht="21"/>
    <row r="1718" ht="21"/>
    <row r="1719" ht="21"/>
    <row r="1720" ht="21"/>
    <row r="1723" ht="21"/>
    <row r="1724" ht="21"/>
    <row r="1725" ht="21"/>
    <row r="1726" ht="21"/>
    <row r="1727" ht="21"/>
    <row r="1728" ht="21"/>
    <row r="1729" ht="21"/>
    <row r="1730" ht="21"/>
    <row r="1731" ht="21"/>
    <row r="1732" ht="21"/>
    <row r="1733" ht="21"/>
    <row r="1734" ht="21"/>
    <row r="1737" ht="21"/>
    <row r="1738" ht="21"/>
    <row r="1739" ht="21"/>
    <row r="1740" ht="21"/>
    <row r="1744" ht="21"/>
    <row r="1745" ht="21"/>
    <row r="1746" ht="21"/>
    <row r="1749" ht="21"/>
    <row r="1750" ht="21"/>
    <row r="1751" ht="21"/>
    <row r="1752" ht="21"/>
    <row r="1753" ht="21"/>
    <row r="1754" ht="21"/>
    <row r="1757" ht="21"/>
    <row r="1758" ht="21"/>
    <row r="1759" ht="21"/>
    <row r="1762" ht="21"/>
    <row r="1763" ht="21"/>
    <row r="1764" ht="21"/>
    <row r="1765" ht="21"/>
    <row r="1766" ht="21"/>
    <row r="1767" ht="21"/>
    <row r="1768" ht="21"/>
    <row r="1769" ht="21"/>
    <row r="1770" ht="21"/>
    <row r="1771" ht="21"/>
    <row r="1772" ht="21"/>
    <row r="1773" ht="21"/>
    <row r="1776" ht="21"/>
    <row r="1777" ht="21"/>
    <row r="1778" ht="21"/>
    <row r="1779" ht="21"/>
    <row r="1783" ht="21"/>
    <row r="1784" ht="21"/>
    <row r="1785" ht="21"/>
    <row r="1788" ht="21"/>
    <row r="1789" ht="21"/>
    <row r="1790" ht="21"/>
    <row r="1791" ht="21"/>
    <row r="1792" ht="21"/>
    <row r="1793" ht="21"/>
    <row r="1794" ht="21"/>
    <row r="1797" ht="21"/>
    <row r="1798" ht="21"/>
    <row r="1799" ht="21"/>
    <row r="1800" ht="21"/>
    <row r="1802" ht="21"/>
    <row r="1803" ht="21"/>
    <row r="1804" ht="21"/>
    <row r="1805" ht="21"/>
    <row r="1806" ht="21"/>
    <row r="1807" ht="21"/>
    <row r="1810" ht="21"/>
    <row r="1811" ht="21"/>
    <row r="1812" ht="21"/>
    <row r="1815" ht="21"/>
    <row r="1816" ht="21"/>
    <row r="1817" ht="21"/>
    <row r="1818" ht="21"/>
    <row r="1819" ht="21"/>
    <row r="1820" ht="21"/>
    <row r="1821" ht="21"/>
    <row r="1822" ht="21"/>
    <row r="1823" ht="21"/>
    <row r="1824" ht="21"/>
    <row r="1825" ht="21"/>
    <row r="1826" ht="21"/>
    <row r="1829" ht="21"/>
    <row r="1830" ht="21"/>
    <row r="1831" ht="21"/>
    <row r="1832" ht="21"/>
    <row r="1836" ht="21"/>
    <row r="1837" ht="21"/>
    <row r="1838" ht="21"/>
    <row r="1841" ht="21"/>
    <row r="1842" ht="21"/>
    <row r="1843" ht="21"/>
    <row r="1844" ht="21"/>
    <row r="1845" ht="21"/>
    <row r="1846" ht="21"/>
    <row r="1847" ht="21"/>
    <row r="1850" ht="21"/>
    <row r="1851" ht="21"/>
    <row r="1852" ht="21"/>
    <row r="1853" ht="21"/>
    <row r="1854" ht="21"/>
    <row r="1855" ht="21"/>
    <row r="1856" ht="21"/>
    <row r="1859" ht="21"/>
    <row r="1860" ht="21"/>
    <row r="1861" ht="21"/>
    <row r="1862" ht="21"/>
    <row r="1863" ht="21"/>
    <row r="1864" ht="21"/>
    <row r="1865" ht="21"/>
    <row r="1866" ht="21"/>
    <row r="1867" ht="21"/>
    <row r="1870" ht="21"/>
    <row r="1871" ht="21"/>
    <row r="1872" ht="21"/>
    <row r="1874" ht="21"/>
    <row r="1875" ht="21"/>
    <row r="1876" ht="21"/>
    <row r="1877" ht="21"/>
    <row r="1878" ht="21"/>
    <row r="1879" ht="21"/>
    <row r="1882" ht="21"/>
    <row r="1883" ht="21"/>
    <row r="1884" ht="21"/>
    <row r="1885" ht="21"/>
    <row r="1886" ht="21"/>
    <row r="1887" ht="21"/>
    <row r="1888" ht="21"/>
    <row r="1889" ht="21"/>
    <row r="1892" ht="21"/>
    <row r="1893" ht="21"/>
    <row r="1895" ht="21"/>
    <row r="1896" ht="21"/>
    <row r="1897" ht="21"/>
    <row r="1898" ht="21"/>
    <row r="1899" ht="21"/>
    <row r="1900" ht="21"/>
    <row r="1903" ht="21"/>
    <row r="1904" ht="21"/>
    <row r="1905" ht="21"/>
    <row r="1906" ht="21"/>
    <row r="1907" ht="21"/>
    <row r="1908" ht="21"/>
    <row r="1909" ht="21"/>
    <row r="1910" ht="21"/>
    <row r="1913" ht="21"/>
    <row r="1914" ht="21"/>
    <row r="1915" ht="21"/>
    <row r="1916" ht="21"/>
    <row r="1917" ht="21"/>
    <row r="1918" ht="21"/>
    <row r="1919" ht="21"/>
    <row r="1921" ht="21"/>
    <row r="1922" ht="21"/>
    <row r="1923" ht="21"/>
    <row r="1924" ht="21"/>
    <row r="1925" ht="21"/>
    <row r="1926" ht="21"/>
    <row r="1929" ht="21"/>
    <row r="1930" ht="21"/>
    <row r="1931" ht="21"/>
    <row r="1932" ht="21"/>
    <row r="1933" ht="21"/>
    <row r="1934" ht="21"/>
    <row r="1935" ht="21"/>
    <row r="1936" ht="21"/>
    <row r="1937" ht="21"/>
    <row r="1940" ht="21"/>
    <row r="1941" ht="21"/>
    <row r="1942" ht="21"/>
    <row r="1944" ht="21"/>
    <row r="1945" ht="21"/>
    <row r="1946" ht="21"/>
    <row r="1947" ht="21"/>
    <row r="1948" ht="21"/>
    <row r="1949" ht="21"/>
    <row r="1952" ht="21"/>
    <row r="1953" ht="21"/>
    <row r="1954" ht="21"/>
    <row r="1955" ht="21"/>
    <row r="1956" ht="21"/>
    <row r="1957" ht="21"/>
    <row r="1958" ht="21"/>
    <row r="1959" ht="21"/>
    <row r="1962" ht="21"/>
    <row r="1963" ht="21"/>
    <row r="1965" ht="21"/>
    <row r="1966" ht="21"/>
    <row r="1967" ht="21"/>
    <row r="1968" ht="21"/>
    <row r="1969" ht="21"/>
    <row r="1970" ht="21"/>
    <row r="1973" ht="21"/>
    <row r="1974" ht="21"/>
    <row r="1975" ht="21"/>
    <row r="1976" ht="21"/>
    <row r="1977" ht="21"/>
    <row r="1978" ht="21"/>
    <row r="1979" ht="21"/>
    <row r="1980" ht="21"/>
    <row r="1983" ht="21"/>
    <row r="1984" ht="21"/>
    <row r="1985" ht="21"/>
    <row r="1986" ht="21"/>
    <row r="1987" ht="21"/>
    <row r="1988" ht="21"/>
    <row r="1989" ht="21"/>
    <row r="1992" ht="21"/>
    <row r="1993" ht="21"/>
    <row r="1994" ht="21"/>
    <row r="1995" ht="21"/>
    <row r="1996" ht="21"/>
    <row r="1998" ht="21"/>
    <row r="1999" ht="21"/>
    <row r="2000" ht="21"/>
    <row r="2003" ht="21"/>
    <row r="2004" ht="21"/>
    <row r="2005" ht="21"/>
    <row r="2006" ht="21"/>
    <row r="2007" ht="21"/>
    <row r="2008" ht="21"/>
    <row r="2009" ht="21"/>
    <row r="2012" ht="21"/>
    <row r="2013" ht="21"/>
    <row r="2014" ht="21"/>
    <row r="2017" ht="21"/>
    <row r="2018" ht="21"/>
    <row r="2019" ht="21"/>
    <row r="2020" ht="21"/>
    <row r="2021" ht="21"/>
    <row r="2023" ht="21"/>
    <row r="2024" ht="21"/>
    <row r="2025" ht="21"/>
    <row r="2028" ht="21"/>
    <row r="2029" ht="21"/>
    <row r="2030" ht="21"/>
    <row r="2031" ht="21"/>
    <row r="2032" ht="21"/>
    <row r="2033" ht="21"/>
    <row r="2034" ht="21"/>
    <row r="2037" ht="21"/>
    <row r="2038" ht="21"/>
    <row r="2039" ht="21"/>
    <row r="2040" ht="21"/>
    <row r="2041" ht="21"/>
    <row r="2044" ht="21"/>
    <row r="2045" ht="21"/>
    <row r="2046" ht="21"/>
    <row r="2047" ht="21"/>
    <row r="2048" ht="21"/>
    <row r="2051" ht="21"/>
    <row r="2052" ht="21"/>
    <row r="2053" ht="21"/>
    <row r="2054" ht="21"/>
    <row r="2055" ht="21"/>
    <row r="2056" ht="21"/>
    <row r="2057" ht="21"/>
    <row r="2058" ht="21"/>
    <row r="2059" ht="21"/>
    <row r="2060" ht="21"/>
    <row r="2063" ht="21"/>
    <row r="2064" ht="21"/>
    <row r="2065" ht="21"/>
    <row r="2068" ht="21"/>
    <row r="2069" ht="21"/>
    <row r="2070" ht="21"/>
    <row r="2071" ht="21"/>
    <row r="2072" ht="21"/>
    <row r="2075" ht="21"/>
    <row r="2076" ht="21"/>
    <row r="2077" ht="21"/>
    <row r="2078" ht="21"/>
    <row r="2079" ht="21"/>
    <row r="2080" ht="21"/>
    <row r="2081" ht="21"/>
    <row r="2082" ht="21"/>
    <row r="2083" ht="21"/>
    <row r="2084" ht="21"/>
    <row r="2087" ht="21"/>
    <row r="2088" ht="21"/>
    <row r="2089" ht="21"/>
  </sheetData>
  <sheetProtection/>
  <printOptions/>
  <pageMargins left="0.7086614173228347" right="0.31496062992125984" top="0.7480314960629921" bottom="0.7480314960629921" header="0.31496062992125984" footer="0.31496062992125984"/>
  <pageSetup horizontalDpi="600" verticalDpi="600" orientation="landscape" paperSize="8" r:id="rId1"/>
  <headerFooter>
    <oddFooter>&amp;C&amp;P / &amp;N ページ</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clib0125</dc:creator>
  <cp:keywords/>
  <dc:description/>
  <cp:lastModifiedBy>adminlib</cp:lastModifiedBy>
  <cp:lastPrinted>2019-03-12T08:49:18Z</cp:lastPrinted>
  <dcterms:created xsi:type="dcterms:W3CDTF">2018-03-02T08:19:21Z</dcterms:created>
  <dcterms:modified xsi:type="dcterms:W3CDTF">2019-03-14T08:10:15Z</dcterms:modified>
  <cp:category/>
  <cp:version/>
  <cp:contentType/>
  <cp:contentStatus/>
</cp:coreProperties>
</file>