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<sst xmlns="http://schemas.openxmlformats.org/spreadsheetml/2006/main" count="1054" uniqueCount="437">
  <si>
    <t>出版社</t>
  </si>
  <si>
    <t>発行年</t>
  </si>
  <si>
    <t>請求記号</t>
  </si>
  <si>
    <t>配架場所</t>
  </si>
  <si>
    <t>資料名（書名）</t>
  </si>
  <si>
    <t>児童開架</t>
  </si>
  <si>
    <t>印旛郡</t>
  </si>
  <si>
    <t>安房郡</t>
  </si>
  <si>
    <t>夷隅郡</t>
  </si>
  <si>
    <t>長生郡</t>
  </si>
  <si>
    <t>山武郡</t>
  </si>
  <si>
    <t>匝瑳群</t>
  </si>
  <si>
    <t>海上郡</t>
  </si>
  <si>
    <t>香取郡</t>
  </si>
  <si>
    <t>スポニチ出版</t>
  </si>
  <si>
    <t>児童書庫B</t>
  </si>
  <si>
    <t>ほるぷ出版</t>
  </si>
  <si>
    <t>児開書庫A</t>
  </si>
  <si>
    <t>安房地方</t>
  </si>
  <si>
    <t>夷隅地方</t>
  </si>
  <si>
    <t>市原郡</t>
  </si>
  <si>
    <t>君津郡</t>
  </si>
  <si>
    <t>市町村名の根拠とした事柄</t>
  </si>
  <si>
    <t>児童開架</t>
  </si>
  <si>
    <t>鼠坂</t>
  </si>
  <si>
    <t>山武郡</t>
  </si>
  <si>
    <t>長生郡</t>
  </si>
  <si>
    <t>日本標準</t>
  </si>
  <si>
    <t>下総地方</t>
  </si>
  <si>
    <t>東上総地方</t>
  </si>
  <si>
    <t>中上総地方</t>
  </si>
  <si>
    <t>西上総地方</t>
  </si>
  <si>
    <t>九十九里浜のある村</t>
  </si>
  <si>
    <t>注に「香取・佐原方面）とあり。</t>
  </si>
  <si>
    <t>星の環会</t>
  </si>
  <si>
    <t>J913/ノシ</t>
  </si>
  <si>
    <t>南房総</t>
  </si>
  <si>
    <t>日本標準</t>
  </si>
  <si>
    <t>J913/C42</t>
  </si>
  <si>
    <t>三芳村　鋸南町
館山市(地名)</t>
  </si>
  <si>
    <t>J913/C42/2</t>
  </si>
  <si>
    <t>八幡川</t>
  </si>
  <si>
    <t>房州（安房の別名）</t>
  </si>
  <si>
    <t>千秋社</t>
  </si>
  <si>
    <t>J913/A47/2</t>
  </si>
  <si>
    <t>児童開架</t>
  </si>
  <si>
    <t>市原市・印旛郡</t>
  </si>
  <si>
    <t>安房郡・君津市・夷隅郡・市原市</t>
  </si>
  <si>
    <t>安房郡・君津市・夷隅郡・市原市</t>
  </si>
  <si>
    <t>海上郡</t>
  </si>
  <si>
    <t>東葛飾郡</t>
  </si>
  <si>
    <t>未来社</t>
  </si>
  <si>
    <t>「安房の伝説」</t>
  </si>
  <si>
    <t>「房総の民話」</t>
  </si>
  <si>
    <t>「市原郡誌」</t>
  </si>
  <si>
    <t>「南総の俚俗」</t>
  </si>
  <si>
    <t>君津郡</t>
  </si>
  <si>
    <t>君津郡・長生郡</t>
  </si>
  <si>
    <t>君津郡・長生郡</t>
  </si>
  <si>
    <t>山武郡</t>
  </si>
  <si>
    <t>香取郡</t>
  </si>
  <si>
    <t>印旛郡</t>
  </si>
  <si>
    <t>印旛郡・東葛飾郡</t>
  </si>
  <si>
    <t>創樹社</t>
  </si>
  <si>
    <t>資料に記載されている市町村・地域名</t>
  </si>
  <si>
    <t>東葛飾郡</t>
  </si>
  <si>
    <t>房総</t>
  </si>
  <si>
    <t>地域名</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</si>
  <si>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</si>
  <si>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</si>
  <si>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</si>
  <si>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</si>
  <si>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</si>
  <si>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</si>
  <si>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</si>
  <si>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</si>
  <si>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</si>
  <si>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J913/B66</t>
  </si>
  <si>
    <t>J913/ヨミ</t>
  </si>
  <si>
    <t>J388/チハ</t>
  </si>
  <si>
    <t>J388/イス/3</t>
  </si>
  <si>
    <t>J913/アオ/1</t>
  </si>
  <si>
    <t>JE/ハキ</t>
  </si>
  <si>
    <t>小見川(地名)
花見寺(建造物）</t>
  </si>
  <si>
    <t>長生地方</t>
  </si>
  <si>
    <t>匝瑳郡</t>
  </si>
  <si>
    <t>内容（題名）</t>
  </si>
  <si>
    <t>かぎりの山と内裏塚</t>
  </si>
  <si>
    <t>椿の海むかしむかし</t>
  </si>
  <si>
    <t>干潟八万石</t>
  </si>
  <si>
    <t>将門さま語り伝え</t>
  </si>
  <si>
    <t>かちかち山</t>
  </si>
  <si>
    <t>地蔵さま</t>
  </si>
  <si>
    <t>反物地蔵</t>
  </si>
  <si>
    <t>鳥のみ爺</t>
  </si>
  <si>
    <t>うんつくらいの翁</t>
  </si>
  <si>
    <t>たぬきの八畳じき</t>
  </si>
  <si>
    <t>増間ばなし四話 その一　ぴょんとこしょ</t>
  </si>
  <si>
    <t>増間ばなし四話 その二 久兵衛の馬おもい</t>
  </si>
  <si>
    <t>増間ばなし四話 その三 柿どろぼう</t>
  </si>
  <si>
    <t>お礼の塩井戸</t>
  </si>
  <si>
    <t>荒神さま</t>
  </si>
  <si>
    <t>くらげに骨なし</t>
  </si>
  <si>
    <t>海のこわい目、危ない目</t>
  </si>
  <si>
    <t>地引き網と海水浴</t>
  </si>
  <si>
    <t>鉄砲撃ち爺さん</t>
  </si>
  <si>
    <t>天狗にねらわれた猟師</t>
  </si>
  <si>
    <t>浜の人と農家の人漁師のくらし</t>
  </si>
  <si>
    <t>間のよいホラ吹き爺さん魚釣り爺さん</t>
  </si>
  <si>
    <t>ムジナと相撲</t>
  </si>
  <si>
    <t>若い衆のいたずら</t>
  </si>
  <si>
    <t>おその狐と鍛冶屋</t>
  </si>
  <si>
    <t>クラゲ骨なし</t>
  </si>
  <si>
    <t>十二支からおちた猫</t>
  </si>
  <si>
    <t>どもりと火事</t>
  </si>
  <si>
    <t>おどけ鬼の子</t>
  </si>
  <si>
    <t>くそんげえるの負けおしみ</t>
  </si>
  <si>
    <t>小作人に「門」はない</t>
  </si>
  <si>
    <t>小作人に「門」はない</t>
  </si>
  <si>
    <t>三人のじまん医者</t>
  </si>
  <si>
    <t>鳥のみじい</t>
  </si>
  <si>
    <t>仁兵衛じいさんとたぬき</t>
  </si>
  <si>
    <t>ふろやに行った四人ぐみ</t>
  </si>
  <si>
    <t>カッパにそなえた餅</t>
  </si>
  <si>
    <t>カッパの恩がえし</t>
  </si>
  <si>
    <t>からかわれた小僧どん</t>
  </si>
  <si>
    <t>新平さんのとし</t>
  </si>
  <si>
    <t>せっ、せっ、洗わんせっ</t>
  </si>
  <si>
    <t>富士はえれえもんだ</t>
  </si>
  <si>
    <t>ままっ子とさかな</t>
  </si>
  <si>
    <t>親捨てのほら穴</t>
  </si>
  <si>
    <t>かえるのはらはなぜ大きい</t>
  </si>
  <si>
    <t>里芋んひもとき</t>
  </si>
  <si>
    <t>地蔵にだんご</t>
  </si>
  <si>
    <t>みょうがの宿</t>
  </si>
  <si>
    <t>雷ばあさん</t>
  </si>
  <si>
    <t>種まき桜</t>
  </si>
  <si>
    <t>蛙になったぼた餅</t>
  </si>
  <si>
    <t>蛙になった牡丹餅</t>
  </si>
  <si>
    <t>荒神さまの牡丹餅</t>
  </si>
  <si>
    <t>小僧の知恵</t>
  </si>
  <si>
    <t>茗荷と女房</t>
  </si>
  <si>
    <t>赤おにのはらきり</t>
  </si>
  <si>
    <t>蟻と鳩</t>
  </si>
  <si>
    <t>鬼にさらわれた親子</t>
  </si>
  <si>
    <t>鬼の腹切り</t>
  </si>
  <si>
    <t>塩には負けた世界一</t>
  </si>
  <si>
    <t>卵と笊と炭と味噌</t>
  </si>
  <si>
    <t>道楽をなおす医者</t>
  </si>
  <si>
    <t>ほととぎすの親子</t>
  </si>
  <si>
    <t>犬の足は三本</t>
  </si>
  <si>
    <t>機嫌をよくした小僧</t>
  </si>
  <si>
    <t>ずるてんと狸</t>
  </si>
  <si>
    <t>狸の行列</t>
  </si>
  <si>
    <t>船幽霊</t>
  </si>
  <si>
    <t>芝居見物</t>
  </si>
  <si>
    <t>へったれ嫁</t>
  </si>
  <si>
    <t>松のえだに飛ばされたむこ</t>
  </si>
  <si>
    <t>子をのこしていった白ぎつね</t>
  </si>
  <si>
    <t>白狐の嫁入り</t>
  </si>
  <si>
    <t>松虫姫のものがたり</t>
  </si>
  <si>
    <t>むじなの化けばなし二話
 その一 すもうをとった男</t>
  </si>
  <si>
    <t>むじなの化けばなし二話
 その二 むじなのお月さま</t>
  </si>
  <si>
    <t>年寄り猫のはなし二話
 その一 踊り猫</t>
  </si>
  <si>
    <t>木の舟と泥の舟</t>
  </si>
  <si>
    <t>乞食とズクズクボウ</t>
  </si>
  <si>
    <t>へんこら団子</t>
  </si>
  <si>
    <t>村をまもった六地蔵</t>
  </si>
  <si>
    <t>お月さまのたすけの綱</t>
  </si>
  <si>
    <t>手賀沼に戻った牛</t>
  </si>
  <si>
    <t>猫とねずみ</t>
  </si>
  <si>
    <t>銚子のもうれんやっさ</t>
  </si>
  <si>
    <t>土がえるのまけおしみ</t>
  </si>
  <si>
    <t>人くいおに</t>
  </si>
  <si>
    <t>五目飯には五つの味</t>
  </si>
  <si>
    <t>武蔵潟伊之助は、とにかく強い</t>
  </si>
  <si>
    <t>さ・え・ら書房</t>
  </si>
  <si>
    <t>J913/MI64</t>
  </si>
  <si>
    <t>黒雲になった三毛猫</t>
  </si>
  <si>
    <t>増間話</t>
  </si>
  <si>
    <t>仁兵衛じいさんとたぬき</t>
  </si>
  <si>
    <t>多三とたぬき</t>
  </si>
  <si>
    <t>米ん中　荒糠ん中</t>
  </si>
  <si>
    <t>成田山の身がわり札</t>
  </si>
  <si>
    <t>幽玄おしょうと化けむじな</t>
  </si>
  <si>
    <t>夷隅民話の会</t>
  </si>
  <si>
    <t>タクワンは二切れ</t>
  </si>
  <si>
    <t>寝肥</t>
  </si>
  <si>
    <t>狼の千軒のぞき</t>
  </si>
  <si>
    <t>まま子ばなし三話 
　その一 米ん中荒糠ん中</t>
  </si>
  <si>
    <t>頼朝の伝説</t>
  </si>
  <si>
    <t>糞蛙と赤蛙</t>
  </si>
  <si>
    <t>かぶだれ餅</t>
  </si>
  <si>
    <t>印内の重右衛門
　馬のすきな青いもんのこと</t>
  </si>
  <si>
    <t>印内の重右衛門
　江戸の火事で唐辛子を焼くこと</t>
  </si>
  <si>
    <t>印内の重右衛門
　限りのない縄のこと</t>
  </si>
  <si>
    <t>印内の重右衛門
　笊へ水を汲みこんだこと</t>
  </si>
  <si>
    <t>印内の重右衛門
　三年間も居候したこと</t>
  </si>
  <si>
    <t>印内の重右衛門
　重右衛門の自慢の鍬のこと</t>
  </si>
  <si>
    <t>印内の重右衛門
　隣りの大枝をおろさせたこと</t>
  </si>
  <si>
    <t>印内の重右衛門
　殿さまの行列をとめたこと</t>
  </si>
  <si>
    <t>印内の重右衛門
　縄ないの名人だったこと</t>
  </si>
  <si>
    <t>印内の重右衛門
　西側の飯をくうこと</t>
  </si>
  <si>
    <t>印内の重右衛門
　舟に乗れるということ</t>
  </si>
  <si>
    <t>印内の重右衛門
　湯殿で侍をなぐったこと</t>
  </si>
  <si>
    <t>茶栗と傘柿</t>
  </si>
  <si>
    <t>チロリン橋</t>
  </si>
  <si>
    <t>嘉平の団子</t>
  </si>
  <si>
    <t>増間ばなし四話 その四 名主どんのまね</t>
  </si>
  <si>
    <t>鼠坂の険</t>
  </si>
  <si>
    <t>偕成社</t>
  </si>
  <si>
    <t>【地域別】</t>
  </si>
  <si>
    <t>【千葉県】</t>
  </si>
  <si>
    <t>千葉県</t>
  </si>
  <si>
    <t>クラゲに骨なし</t>
  </si>
  <si>
    <t>第一法規</t>
  </si>
  <si>
    <t>1976</t>
  </si>
  <si>
    <t>C388/H66/2</t>
  </si>
  <si>
    <t>郷土開架</t>
  </si>
  <si>
    <t>房総</t>
  </si>
  <si>
    <t>しおにまけたなめくじ</t>
  </si>
  <si>
    <t>おしゃらくのおかめ婆さ</t>
  </si>
  <si>
    <t>文京書房</t>
  </si>
  <si>
    <t>一般開架(西)</t>
  </si>
  <si>
    <t>鎌ケ谷</t>
  </si>
  <si>
    <t>印旛郡</t>
  </si>
  <si>
    <t>田ぬき百八歳</t>
  </si>
  <si>
    <t>下総(地名)</t>
  </si>
  <si>
    <t>椿の海</t>
  </si>
  <si>
    <t>海上郡　</t>
  </si>
  <si>
    <t>香取郡　　</t>
  </si>
  <si>
    <t>匝瑳郡</t>
  </si>
  <si>
    <t>笠森観音縁起</t>
  </si>
  <si>
    <t>暁書房</t>
  </si>
  <si>
    <t>38813/B66/</t>
  </si>
  <si>
    <t>西部図書館書庫CL</t>
  </si>
  <si>
    <t>長南町</t>
  </si>
  <si>
    <t>長柄郡桜の里　尾上の里</t>
  </si>
  <si>
    <t>首無しの阿弥陀様</t>
  </si>
  <si>
    <t>市原市</t>
  </si>
  <si>
    <t>長生郡</t>
  </si>
  <si>
    <t>1986</t>
  </si>
  <si>
    <t>東葛郡</t>
  </si>
  <si>
    <t>おとのさまのぎょうれつ</t>
  </si>
  <si>
    <t>かまいたち</t>
  </si>
  <si>
    <t>にへいじいさんとむじな</t>
  </si>
  <si>
    <t>鼠にだまされた猫</t>
  </si>
  <si>
    <r>
      <t>房</t>
    </r>
    <r>
      <rPr>
        <sz val="11"/>
        <rFont val="ＭＳ Ｐゴシック"/>
        <family val="3"/>
      </rPr>
      <t>総南部</t>
    </r>
  </si>
  <si>
    <t>へったれよめ</t>
  </si>
  <si>
    <t>中央図書館郷土書庫</t>
  </si>
  <si>
    <t>房総</t>
  </si>
  <si>
    <t>たのきゅう</t>
  </si>
  <si>
    <t>へっぷりむすこ</t>
  </si>
  <si>
    <t>児開書庫Ａ</t>
  </si>
  <si>
    <t>千葉</t>
  </si>
  <si>
    <t>千葉</t>
  </si>
  <si>
    <r>
      <rPr>
        <sz val="11"/>
        <rFont val="ＭＳ Ｐゴシック"/>
        <family val="3"/>
      </rPr>
      <t>ひと口ばなし　その三　芝居見物の三人組</t>
    </r>
  </si>
  <si>
    <r>
      <rPr>
        <sz val="11"/>
        <rFont val="ＭＳ Ｐゴシック"/>
        <family val="3"/>
      </rPr>
      <t>ひと口ばなし五話　その一　里芋の子の紐とき</t>
    </r>
  </si>
  <si>
    <t>題名の読み</t>
  </si>
  <si>
    <t>おそのきつねとかじや</t>
  </si>
  <si>
    <t>おれいのしおいど</t>
  </si>
  <si>
    <t>かじやとわかいしゅう</t>
  </si>
  <si>
    <t>かじやとわかいしゅう</t>
  </si>
  <si>
    <t>くらげにほねなし</t>
  </si>
  <si>
    <t>安房郡</t>
  </si>
  <si>
    <t>くらげほねなし</t>
  </si>
  <si>
    <t>くらげほねなし</t>
  </si>
  <si>
    <t>こくうんになったみけねこ</t>
  </si>
  <si>
    <t>じゅうにしからおちたねこ</t>
  </si>
  <si>
    <t>どもりとかじ</t>
  </si>
  <si>
    <t>ますまばなし</t>
  </si>
  <si>
    <t>あかおにのはらきり</t>
  </si>
  <si>
    <t>さ・え・ら書房</t>
  </si>
  <si>
    <t>J913/MI64</t>
  </si>
  <si>
    <t>ありとはと</t>
  </si>
  <si>
    <t>おににさらわれたおやこ</t>
  </si>
  <si>
    <t>おにのはらきり</t>
  </si>
  <si>
    <t>くそがえるとあかがえる</t>
  </si>
  <si>
    <t>しおにはまけたせかいいち</t>
  </si>
  <si>
    <t>しおにまけたなめくじ</t>
  </si>
  <si>
    <t>J913/MI64</t>
  </si>
  <si>
    <t>じぞうさま</t>
  </si>
  <si>
    <t>たまごとざるとすみとみそ</t>
  </si>
  <si>
    <t>どうらくをなおすいしゃ</t>
  </si>
  <si>
    <t>ほととぎすのおやこ</t>
  </si>
  <si>
    <t>ますまばなしよんわ そのいち　ぴょんとこしょ</t>
  </si>
  <si>
    <t>ますまばなしよんわ そのに きゅうべえのうまおもい</t>
  </si>
  <si>
    <t>ますまばなしよんわ そのさん かきどろぼう</t>
  </si>
  <si>
    <t>ますまばなしよんわ そのよん なぬしどんのまね</t>
  </si>
  <si>
    <t>いんないのじゅうえもん
　うまのすきなあおいもんのこと</t>
  </si>
  <si>
    <t>いんないのじゅうえもん
　えどのかじでとうがらしをやくこと</t>
  </si>
  <si>
    <t>いんないのじゅうえもん
　かぎりのないなわのこと</t>
  </si>
  <si>
    <t>いんないのじゅうえもん
　ざるへみずをくみこんだこと</t>
  </si>
  <si>
    <t>いんないのじゅうえもん
　さんねんかんもいそうろうしたこと</t>
  </si>
  <si>
    <t>いんないのじゅうえもん
　じゅうえもんのじまんのくわのこと</t>
  </si>
  <si>
    <t>いんないのじゅうえもん
　となりのおおえだをおろさせたこと</t>
  </si>
  <si>
    <t>いんないのじゅうえもん
　とのさまのぎょうれつをとめたこと</t>
  </si>
  <si>
    <t>いんないのじゅうえもん
　なわないのめいじんだったこと</t>
  </si>
  <si>
    <t>いんないのじゅうえもん
　にしがわのめしをくうこと</t>
  </si>
  <si>
    <t>いんないのじゅうえもん
　ふねにのれるということ</t>
  </si>
  <si>
    <t>いんないのじゅうえもん
　ゆどのでさむらいをなぐったこと</t>
  </si>
  <si>
    <t>うんつくらいのおきな</t>
  </si>
  <si>
    <t>J913/Ta33</t>
  </si>
  <si>
    <t>おしゃらくのおかめばあさ</t>
  </si>
  <si>
    <t>C3880/29/</t>
  </si>
  <si>
    <t>こをのこしていったしろぎつね</t>
  </si>
  <si>
    <t>さ・え・ら書房</t>
  </si>
  <si>
    <t>J913/MI64</t>
  </si>
  <si>
    <t>たぬきひゃくはっさい</t>
  </si>
  <si>
    <t>千秋社</t>
  </si>
  <si>
    <t>C388/A47/5</t>
  </si>
  <si>
    <t>とりのみじい</t>
  </si>
  <si>
    <t>びゃっこのよめいり</t>
  </si>
  <si>
    <t>まつむしひめのものがたり</t>
  </si>
  <si>
    <t>むじなのばけばなしにわ
 そのいち すもうをとったおとこ</t>
  </si>
  <si>
    <t>むじなのばけばなしにわ
 そのに むじなのおつきさま</t>
  </si>
  <si>
    <t>つばきのうみ</t>
  </si>
  <si>
    <t>としよりねこのはなしにわ
 そのいち おどりねこ</t>
  </si>
  <si>
    <t>ひがたはちまんごく</t>
  </si>
  <si>
    <t>海上郡</t>
  </si>
  <si>
    <t>海上郡（地名）</t>
  </si>
  <si>
    <t>きのふねとどろのふね</t>
  </si>
  <si>
    <t>こじきとずくずくぼう</t>
  </si>
  <si>
    <t>ちゃくりとかさかき</t>
  </si>
  <si>
    <t>へったれよめ</t>
  </si>
  <si>
    <t>へんこらだんご</t>
  </si>
  <si>
    <t>千葉興業銀行</t>
  </si>
  <si>
    <t>まさかどさまかたりつたえ</t>
  </si>
  <si>
    <t>むらをまもったろくじぞう</t>
  </si>
  <si>
    <t>いぬのあしはさんぼん</t>
  </si>
  <si>
    <t>おおかみのせんげんのぞき</t>
  </si>
  <si>
    <t>かえるになったぼたもち</t>
  </si>
  <si>
    <t>きげんをよくしたこぞう</t>
  </si>
  <si>
    <t>こぞうのちえ</t>
  </si>
  <si>
    <t>ずるてんとたぬき</t>
  </si>
  <si>
    <t>たぬきのぎょうれつ</t>
  </si>
  <si>
    <t>ふなゆうれい</t>
  </si>
  <si>
    <t>おつきさまのたすけのつな</t>
  </si>
  <si>
    <t>かへえのだんご</t>
  </si>
  <si>
    <t>よりとものでんせつ</t>
  </si>
  <si>
    <t>ちろりんばし</t>
  </si>
  <si>
    <t>千葉興業銀行</t>
  </si>
  <si>
    <t>つばきのうみ</t>
  </si>
  <si>
    <t>おおかみのせんげんのぞき</t>
  </si>
  <si>
    <t>千葉興業銀行</t>
  </si>
  <si>
    <t>かさもりかんのんえんぎ</t>
  </si>
  <si>
    <t>くびなしのあみださま</t>
  </si>
  <si>
    <t>こうじんさま</t>
  </si>
  <si>
    <t>こうじんさまのぼたもち</t>
  </si>
  <si>
    <t>ねずみざかのけん</t>
  </si>
  <si>
    <r>
      <rPr>
        <sz val="11"/>
        <rFont val="ＭＳ Ｐゴシック"/>
        <family val="3"/>
      </rPr>
      <t>ひとくちばなし　そのさん</t>
    </r>
    <r>
      <rPr>
        <sz val="11"/>
        <rFont val="ＭＳ Ｐゴシック"/>
        <family val="3"/>
      </rPr>
      <t>　しばいけんぶつのさんにんぐみ</t>
    </r>
  </si>
  <si>
    <t>C388/A47/5</t>
  </si>
  <si>
    <r>
      <rPr>
        <sz val="11"/>
        <rFont val="ＭＳ Ｐゴシック"/>
        <family val="3"/>
      </rPr>
      <t>ひとくちばなしごわ　そのいち</t>
    </r>
    <r>
      <rPr>
        <sz val="11"/>
        <rFont val="ＭＳ Ｐゴシック"/>
        <family val="3"/>
      </rPr>
      <t>　さといものこのひもとき</t>
    </r>
  </si>
  <si>
    <t>ままこばなしさんわ　そのいち こめんなかもみがらんなか</t>
  </si>
  <si>
    <t>みょうがとにょうぼう</t>
  </si>
  <si>
    <t>おしゃらくのおかめばあさ</t>
  </si>
  <si>
    <t>C3880/29/</t>
  </si>
  <si>
    <t>てがぬまにもどったうし</t>
  </si>
  <si>
    <t>ねことねずみ</t>
  </si>
  <si>
    <t>JE/SH96</t>
  </si>
  <si>
    <t>かみなりばあさん</t>
  </si>
  <si>
    <t>夷隅民話の会</t>
  </si>
  <si>
    <t>たくわんはふたきれ</t>
  </si>
  <si>
    <t>夷隅民話の会</t>
  </si>
  <si>
    <t>たねまきさくら</t>
  </si>
  <si>
    <t>ねぶとり</t>
  </si>
  <si>
    <t>夷隅民話の会</t>
  </si>
  <si>
    <t>かぎりのやまとだいりづか</t>
  </si>
  <si>
    <t>かぶだれもぢ</t>
  </si>
  <si>
    <t>しばいけんぶつ</t>
  </si>
  <si>
    <t>つばきのうみむかしむかし</t>
  </si>
  <si>
    <t>まつのえだにとばされたむこ</t>
  </si>
  <si>
    <t>もうれんやっさ</t>
  </si>
  <si>
    <t>もうれんやっさ</t>
  </si>
  <si>
    <t>かえるのはらはなぜおおきい</t>
  </si>
  <si>
    <t>かえるのはらはなぜおおきい</t>
  </si>
  <si>
    <t>日本標準</t>
  </si>
  <si>
    <t>おどけおにのこ</t>
  </si>
  <si>
    <t>おとのさまのぎょうれつ</t>
  </si>
  <si>
    <t>かまいたち</t>
  </si>
  <si>
    <t>かまいたち</t>
  </si>
  <si>
    <t>くそんげえるのまけおしみ</t>
  </si>
  <si>
    <t>こさくにんに「もん」はない</t>
  </si>
  <si>
    <t>さんにんのじまんいしゃ</t>
  </si>
  <si>
    <t>たんものじぞう</t>
  </si>
  <si>
    <t>にへえじいさんとたぬき</t>
  </si>
  <si>
    <t>ふろやにいったよにんぐみ</t>
  </si>
  <si>
    <t>かっぱにそなえたもち</t>
  </si>
  <si>
    <t>かっぱのおんがえし</t>
  </si>
  <si>
    <t>からかわれたこぞうどん</t>
  </si>
  <si>
    <t>こめんなか　もみがらんなか</t>
  </si>
  <si>
    <t>しんぺいさんのとし</t>
  </si>
  <si>
    <t>せっ、せっ、あらわんせっ</t>
  </si>
  <si>
    <t>たぞうとたぬき</t>
  </si>
  <si>
    <t>たぬきのはちじょうじき</t>
  </si>
  <si>
    <t>なりたさんのみがわりふだ</t>
  </si>
  <si>
    <t>ふじはえれえもんだ</t>
  </si>
  <si>
    <t>ままっことさかな</t>
  </si>
  <si>
    <t>ゆうげんおしょうとばけむじな</t>
  </si>
  <si>
    <t>おやすてのほらあな</t>
  </si>
  <si>
    <t>かちかちやま</t>
  </si>
  <si>
    <t>さといもんひもとき</t>
  </si>
  <si>
    <t>じぞうにだんご</t>
  </si>
  <si>
    <t>みょうがのやど</t>
  </si>
  <si>
    <t>くらげにほねなし</t>
  </si>
  <si>
    <t>ごもくめしにはいつつのあじ</t>
  </si>
  <si>
    <t>ちょうしのもうれんやっさ</t>
  </si>
  <si>
    <t>ほるぷ出版</t>
  </si>
  <si>
    <t>つちがえるのまけおしみ</t>
  </si>
  <si>
    <t>ほるぷ出版</t>
  </si>
  <si>
    <t>にへいじいさんとむじな</t>
  </si>
  <si>
    <t>ほるぷ出版</t>
  </si>
  <si>
    <t>ねずみにだまされたねこ</t>
  </si>
  <si>
    <t>ひとくいおに</t>
  </si>
  <si>
    <t>ほるぷ出版</t>
  </si>
  <si>
    <t>Ｃ３８８／Ｂ６６／２－７</t>
  </si>
  <si>
    <t>うみのこわいめ、あぶないめ</t>
  </si>
  <si>
    <t>J913/ノシ</t>
  </si>
  <si>
    <t>じびききあみとかいすいよく</t>
  </si>
  <si>
    <t>てっぽううちじいさん</t>
  </si>
  <si>
    <t>てんぐにねらわれたりょうし</t>
  </si>
  <si>
    <t>はまのひととのうかのひとりょうしのくらし</t>
  </si>
  <si>
    <t>まのよいほらふきじいさんうおつりじいさん</t>
  </si>
  <si>
    <t>むさがたいのすけは、とにかくつよい</t>
  </si>
  <si>
    <t>むじなとすもう</t>
  </si>
  <si>
    <t>J913/ノシ</t>
  </si>
  <si>
    <t>わかいしゅうのいたずら</t>
  </si>
  <si>
    <r>
      <t>もうれ</t>
    </r>
    <r>
      <rPr>
        <sz val="11"/>
        <rFont val="ＭＳ Ｐゴシック"/>
        <family val="3"/>
      </rPr>
      <t>んやっさ</t>
    </r>
  </si>
  <si>
    <t>たのきゅう</t>
  </si>
  <si>
    <t>へっぷりむすこ</t>
  </si>
  <si>
    <t>童心社</t>
  </si>
  <si>
    <t>JE/カト</t>
  </si>
  <si>
    <t>くらげほねなし</t>
  </si>
  <si>
    <t>都市と生活社</t>
  </si>
  <si>
    <t xml:space="preserve"> J913/N71/7 </t>
  </si>
  <si>
    <t>　「資料名（書名）」をクリックすると県立図書館の資料情報を見ることができます。</t>
  </si>
  <si>
    <t>もうれんやっさ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</si>
</sst>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b/>
      <sz val="20"/>
      <name val="ＭＳ Ｐゴシック"/>
      <family val="3"/>
    </font>
    <font>
      <sz val="9"/>
      <name val="ＭＳ Ｐゴシック"/>
      <family val="3"/>
    </font>
    <font>
      <sz val="10"/>
      <color indexed="8"/>
      <name val="ＭＳ Ｐゴシック"/>
      <family val="3"/>
    </font>
    <font>
      <sz val="11"/>
      <color indexed="30"/>
      <name val="ＭＳ Ｐゴシック"/>
      <family val="3"/>
    </font>
    <font>
      <u val="single"/>
      <sz val="11"/>
      <color indexed="30"/>
      <name val="ＭＳ Ｐゴシック"/>
      <family val="3"/>
    </font>
    <font>
      <strike/>
      <sz val="11"/>
      <name val="ＭＳ Ｐゴシック"/>
      <family val="3"/>
    </font>
    <font>
      <u val="single"/>
      <sz val="10.5"/>
      <color indexed="30"/>
      <name val="Times New Roman"/>
      <family val="1"/>
    </font>
    <font>
      <b/>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name val="Calibri"/>
      <family val="3"/>
    </font>
    <font>
      <sz val="9"/>
      <name val="Calibri"/>
      <family val="3"/>
    </font>
    <font>
      <sz val="10"/>
      <color theme="1"/>
      <name val="Calibri"/>
      <family val="3"/>
    </font>
    <font>
      <sz val="11"/>
      <color rgb="FF0070C0"/>
      <name val="Calibri"/>
      <family val="3"/>
    </font>
    <font>
      <u val="single"/>
      <sz val="11"/>
      <color rgb="FF0070C0"/>
      <name val="Calibri"/>
      <family val="3"/>
    </font>
    <font>
      <strike/>
      <sz val="11"/>
      <name val="Calibri"/>
      <family val="3"/>
    </font>
    <font>
      <u val="single"/>
      <sz val="10.5"/>
      <color rgb="FF0070C0"/>
      <name val="Times New Roman"/>
      <family val="1"/>
    </font>
    <font>
      <b/>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8">
    <xf numFmtId="0" fontId="0"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49" fillId="33" borderId="10" xfId="0" applyFont="1" applyFill="1" applyBorder="1" applyAlignment="1">
      <alignment horizontal="left" vertical="center"/>
    </xf>
    <xf numFmtId="0" fontId="49" fillId="33" borderId="10" xfId="0" applyFont="1" applyFill="1" applyBorder="1" applyAlignment="1">
      <alignment vertical="center" wrapText="1"/>
    </xf>
    <xf numFmtId="0" fontId="49"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0" xfId="0" applyFont="1" applyFill="1" applyBorder="1" applyAlignment="1">
      <alignment horizontal="center" vertical="center"/>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9" fillId="33" borderId="11" xfId="0" applyFont="1" applyFill="1" applyBorder="1" applyAlignment="1">
      <alignment horizontal="center" vertical="center"/>
    </xf>
    <xf numFmtId="0" fontId="49" fillId="33" borderId="11" xfId="0" applyFont="1" applyFill="1" applyBorder="1" applyAlignment="1">
      <alignment horizontal="center" vertical="center" wrapText="1"/>
    </xf>
    <xf numFmtId="0" fontId="49" fillId="33" borderId="0" xfId="0" applyFont="1" applyFill="1" applyBorder="1" applyAlignment="1">
      <alignment horizontal="center" vertical="center"/>
    </xf>
    <xf numFmtId="0" fontId="43"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49" fillId="33" borderId="11" xfId="0" applyFont="1" applyFill="1" applyBorder="1" applyAlignment="1">
      <alignment horizontal="left" vertical="center" wrapText="1"/>
    </xf>
    <xf numFmtId="0" fontId="49" fillId="33" borderId="11" xfId="0" applyFont="1" applyFill="1" applyBorder="1" applyAlignment="1">
      <alignment horizontal="left" vertical="center"/>
    </xf>
    <xf numFmtId="0" fontId="51" fillId="33" borderId="12" xfId="0" applyFont="1" applyFill="1" applyBorder="1" applyAlignment="1">
      <alignment horizontal="left" vertical="top"/>
    </xf>
    <xf numFmtId="0" fontId="0" fillId="0" borderId="0" xfId="0" applyAlignment="1">
      <alignment horizontal="left" vertical="center" wrapText="1"/>
    </xf>
    <xf numFmtId="0" fontId="49" fillId="33" borderId="0" xfId="0" applyFont="1" applyFill="1" applyBorder="1" applyAlignment="1">
      <alignment horizontal="left" vertical="center" wrapText="1"/>
    </xf>
    <xf numFmtId="0" fontId="51" fillId="33" borderId="0" xfId="0" applyFont="1" applyFill="1" applyBorder="1" applyAlignment="1">
      <alignment horizontal="left" vertical="top"/>
    </xf>
    <xf numFmtId="0" fontId="49" fillId="33" borderId="0" xfId="0" applyFont="1" applyFill="1" applyBorder="1" applyAlignment="1">
      <alignment horizontal="center" vertical="center" wrapText="1"/>
    </xf>
    <xf numFmtId="0" fontId="0" fillId="0" borderId="0" xfId="0" applyFont="1" applyAlignment="1">
      <alignment horizontal="left" vertical="center" wrapText="1"/>
    </xf>
    <xf numFmtId="0" fontId="52" fillId="33" borderId="0" xfId="0" applyFont="1" applyFill="1" applyBorder="1" applyAlignment="1">
      <alignment horizontal="center" vertical="center" wrapText="1"/>
    </xf>
    <xf numFmtId="0" fontId="0" fillId="0" borderId="0" xfId="0" applyAlignment="1">
      <alignment horizontal="center" vertical="center" wrapText="1"/>
    </xf>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0" fontId="43" fillId="0" borderId="0" xfId="0" applyFont="1" applyBorder="1" applyAlignment="1">
      <alignment horizontal="left" vertical="center"/>
    </xf>
    <xf numFmtId="0" fontId="43" fillId="0" borderId="0" xfId="0" applyFont="1" applyBorder="1" applyAlignment="1">
      <alignment vertical="center"/>
    </xf>
    <xf numFmtId="0" fontId="43" fillId="0" borderId="0" xfId="0" applyFont="1" applyBorder="1" applyAlignment="1">
      <alignment horizontal="center" vertical="center"/>
    </xf>
    <xf numFmtId="0" fontId="0" fillId="0" borderId="0" xfId="0" applyFont="1" applyBorder="1" applyAlignment="1">
      <alignment vertical="center"/>
    </xf>
    <xf numFmtId="0" fontId="50" fillId="33" borderId="10" xfId="0" applyNumberFormat="1" applyFont="1" applyFill="1" applyBorder="1" applyAlignment="1">
      <alignment horizontal="center" vertical="center"/>
    </xf>
    <xf numFmtId="0" fontId="49" fillId="0" borderId="10" xfId="0" applyFont="1" applyFill="1" applyBorder="1" applyAlignment="1">
      <alignment horizontal="left" vertical="center" wrapText="1"/>
    </xf>
    <xf numFmtId="0" fontId="53" fillId="0" borderId="10" xfId="0" applyFont="1" applyBorder="1" applyAlignment="1">
      <alignment horizontal="center" vertical="center"/>
    </xf>
    <xf numFmtId="0" fontId="53" fillId="0" borderId="10" xfId="0" applyFont="1" applyBorder="1" applyAlignment="1">
      <alignment horizontal="left" vertical="center"/>
    </xf>
    <xf numFmtId="0" fontId="54" fillId="33" borderId="0" xfId="43" applyFont="1" applyFill="1" applyBorder="1" applyAlignment="1">
      <alignment horizontal="left" vertical="center" wrapText="1"/>
    </xf>
    <xf numFmtId="0" fontId="55" fillId="0" borderId="10" xfId="0" applyFont="1" applyBorder="1" applyAlignment="1">
      <alignment vertical="center"/>
    </xf>
    <xf numFmtId="0" fontId="50" fillId="0" borderId="10" xfId="0" applyFont="1" applyFill="1" applyBorder="1" applyAlignment="1">
      <alignment horizontal="left" vertical="center" wrapText="1"/>
    </xf>
    <xf numFmtId="0" fontId="55" fillId="0" borderId="10" xfId="0" applyFont="1" applyBorder="1" applyAlignment="1">
      <alignment horizontal="justify" vertical="center"/>
    </xf>
    <xf numFmtId="0" fontId="49"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49" fillId="0" borderId="10" xfId="0" applyFont="1" applyBorder="1" applyAlignment="1">
      <alignment horizontal="center" vertical="center"/>
    </xf>
    <xf numFmtId="0" fontId="52" fillId="0" borderId="10" xfId="0" applyFont="1" applyFill="1" applyBorder="1" applyAlignment="1">
      <alignment horizontal="center" vertical="center" wrapText="1"/>
    </xf>
    <xf numFmtId="0" fontId="54" fillId="0" borderId="11" xfId="43" applyFont="1" applyFill="1" applyBorder="1" applyAlignment="1">
      <alignment horizontal="left" vertical="center" wrapText="1"/>
    </xf>
    <xf numFmtId="0" fontId="49" fillId="33" borderId="11" xfId="0" applyFont="1" applyFill="1" applyBorder="1" applyAlignment="1">
      <alignment vertical="center" wrapText="1"/>
    </xf>
    <xf numFmtId="0" fontId="54" fillId="0" borderId="0" xfId="43" applyFont="1" applyFill="1" applyBorder="1" applyAlignment="1">
      <alignment horizontal="left" vertical="center" wrapText="1"/>
    </xf>
    <xf numFmtId="0" fontId="49" fillId="33" borderId="0" xfId="0" applyFont="1" applyFill="1" applyBorder="1" applyAlignment="1">
      <alignment vertical="center" wrapText="1"/>
    </xf>
    <xf numFmtId="0" fontId="50" fillId="33" borderId="10" xfId="0" applyFont="1" applyFill="1" applyBorder="1" applyAlignment="1">
      <alignment horizontal="left" vertical="center"/>
    </xf>
    <xf numFmtId="0" fontId="49" fillId="33" borderId="13" xfId="0" applyFont="1" applyFill="1" applyBorder="1" applyAlignment="1">
      <alignment vertical="center" wrapText="1"/>
    </xf>
    <xf numFmtId="0" fontId="49" fillId="0" borderId="13" xfId="0" applyFont="1" applyFill="1" applyBorder="1" applyAlignment="1">
      <alignment vertical="center" wrapText="1"/>
    </xf>
    <xf numFmtId="0" fontId="49" fillId="0" borderId="13" xfId="0" applyFont="1" applyBorder="1" applyAlignment="1">
      <alignment vertical="center" wrapText="1"/>
    </xf>
    <xf numFmtId="0" fontId="56" fillId="33" borderId="13" xfId="0" applyFont="1" applyFill="1" applyBorder="1" applyAlignment="1">
      <alignment vertical="center" wrapText="1"/>
    </xf>
    <xf numFmtId="0" fontId="57" fillId="0" borderId="10" xfId="0" applyFont="1" applyBorder="1" applyAlignment="1">
      <alignment horizontal="justify" vertical="center"/>
    </xf>
    <xf numFmtId="0" fontId="58" fillId="0" borderId="0" xfId="0" applyFont="1" applyBorder="1" applyAlignment="1">
      <alignment horizontal="left" vertical="center" wrapText="1"/>
    </xf>
    <xf numFmtId="0" fontId="49" fillId="33" borderId="10" xfId="0" applyFont="1" applyFill="1" applyBorder="1" applyAlignment="1">
      <alignment horizontal="left" vertical="top"/>
    </xf>
    <xf numFmtId="0" fontId="49" fillId="33" borderId="10" xfId="0" applyFont="1" applyFill="1" applyBorder="1" applyAlignment="1">
      <alignment horizontal="left" vertical="top" wrapText="1"/>
    </xf>
    <xf numFmtId="0" fontId="49" fillId="0" borderId="10" xfId="0" applyFont="1" applyBorder="1" applyAlignment="1">
      <alignment horizontal="left" vertical="top"/>
    </xf>
    <xf numFmtId="0" fontId="49" fillId="0" borderId="10" xfId="0" applyFont="1" applyFill="1" applyBorder="1" applyAlignment="1">
      <alignment horizontal="left" vertical="top" wrapText="1"/>
    </xf>
    <xf numFmtId="0" fontId="49" fillId="33" borderId="14" xfId="0" applyFont="1" applyFill="1" applyBorder="1" applyAlignment="1">
      <alignment horizontal="left" vertical="top"/>
    </xf>
    <xf numFmtId="0" fontId="49" fillId="33" borderId="15" xfId="0" applyFont="1" applyFill="1" applyBorder="1" applyAlignment="1">
      <alignment horizontal="left" vertical="top"/>
    </xf>
    <xf numFmtId="0" fontId="49" fillId="33" borderId="16" xfId="0" applyFont="1"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78"/>
  <sheetViews>
    <sheetView tabSelected="1" zoomScale="70" zoomScaleNormal="70" workbookViewId="0" topLeftCell="A107">
      <selection activeCell="F127" sqref="F127"/>
    </sheetView>
  </sheetViews>
  <sheetFormatPr defaultColWidth="9.140625" defaultRowHeight="15"/>
  <cols>
    <col min="1" max="1" width="16.57421875" style="7" customWidth="1"/>
    <col min="2" max="3" width="34.28125" style="28" customWidth="1"/>
    <col min="4" max="4" width="26.7109375" style="28" customWidth="1"/>
    <col min="5" max="5" width="18.00390625" style="24" customWidth="1"/>
    <col min="6" max="6" width="10.7109375" style="20" customWidth="1"/>
    <col min="7" max="7" width="13.421875" style="30" customWidth="1"/>
    <col min="8" max="8" width="10.7109375" style="20" customWidth="1"/>
    <col min="9" max="9" width="25.57421875" style="24" customWidth="1"/>
    <col min="10" max="10" width="26.57421875" style="24" customWidth="1"/>
    <col min="11" max="11" width="16.57421875" style="24" customWidth="1"/>
  </cols>
  <sheetData>
    <row r="1" spans="1:9" ht="24.75" customHeight="1">
      <c r="A1" s="60" t="s">
        <v>69</v>
      </c>
      <c r="B1" s="60"/>
      <c r="C1" s="60"/>
      <c r="D1" s="60"/>
      <c r="E1" s="60"/>
      <c r="F1" s="60"/>
      <c r="G1" s="19"/>
      <c r="H1" s="19"/>
      <c r="I1" s="28"/>
    </row>
    <row r="2" spans="1:11" s="6" customFormat="1" ht="21" customHeight="1">
      <c r="A2" s="36" t="s">
        <v>70</v>
      </c>
      <c r="B2" s="34"/>
      <c r="C2" s="34"/>
      <c r="D2" s="34"/>
      <c r="E2" s="34"/>
      <c r="F2" s="34"/>
      <c r="G2" s="35"/>
      <c r="H2" s="35"/>
      <c r="I2" s="33"/>
      <c r="J2" s="33"/>
      <c r="K2" s="7"/>
    </row>
    <row r="3" spans="1:11" s="6" customFormat="1" ht="21" customHeight="1">
      <c r="A3" s="36" t="s">
        <v>71</v>
      </c>
      <c r="B3" s="34"/>
      <c r="C3" s="34"/>
      <c r="D3" s="34"/>
      <c r="E3" s="34"/>
      <c r="F3" s="34"/>
      <c r="G3" s="35"/>
      <c r="H3" s="35"/>
      <c r="I3" s="33"/>
      <c r="J3" s="33"/>
      <c r="K3" s="7"/>
    </row>
    <row r="4" spans="1:11" s="6" customFormat="1" ht="21" customHeight="1">
      <c r="A4" s="36" t="s">
        <v>72</v>
      </c>
      <c r="B4" s="34"/>
      <c r="C4" s="34"/>
      <c r="D4" s="34"/>
      <c r="E4" s="34"/>
      <c r="F4" s="34"/>
      <c r="G4" s="35"/>
      <c r="H4" s="35"/>
      <c r="I4" s="33"/>
      <c r="J4" s="33"/>
      <c r="K4" s="7"/>
    </row>
    <row r="5" spans="1:11" s="6" customFormat="1" ht="21" customHeight="1">
      <c r="A5" s="36" t="s">
        <v>73</v>
      </c>
      <c r="B5" s="34"/>
      <c r="C5" s="34"/>
      <c r="D5" s="34"/>
      <c r="E5" s="34"/>
      <c r="F5" s="34"/>
      <c r="G5" s="35"/>
      <c r="H5" s="35"/>
      <c r="I5" s="33"/>
      <c r="J5" s="33"/>
      <c r="K5" s="7"/>
    </row>
    <row r="6" spans="1:11" s="6" customFormat="1" ht="21" customHeight="1">
      <c r="A6" s="36" t="s">
        <v>74</v>
      </c>
      <c r="B6" s="34"/>
      <c r="C6" s="34"/>
      <c r="D6" s="34"/>
      <c r="E6" s="34"/>
      <c r="F6" s="34"/>
      <c r="G6" s="35"/>
      <c r="H6" s="35"/>
      <c r="I6" s="33"/>
      <c r="J6" s="33"/>
      <c r="K6" s="7"/>
    </row>
    <row r="7" spans="1:11" s="6" customFormat="1" ht="21" customHeight="1">
      <c r="A7" s="36" t="s">
        <v>75</v>
      </c>
      <c r="B7" s="34"/>
      <c r="C7" s="34"/>
      <c r="D7" s="34"/>
      <c r="E7" s="34"/>
      <c r="F7" s="34"/>
      <c r="G7" s="35"/>
      <c r="H7" s="35"/>
      <c r="I7" s="33"/>
      <c r="J7" s="33"/>
      <c r="K7" s="7"/>
    </row>
    <row r="8" spans="1:11" s="6" customFormat="1" ht="21" customHeight="1">
      <c r="A8" s="36" t="s">
        <v>76</v>
      </c>
      <c r="B8" s="34"/>
      <c r="C8" s="34"/>
      <c r="D8" s="34"/>
      <c r="E8" s="34"/>
      <c r="F8" s="34"/>
      <c r="G8" s="35"/>
      <c r="H8" s="35"/>
      <c r="I8" s="33"/>
      <c r="J8" s="33"/>
      <c r="K8" s="7"/>
    </row>
    <row r="9" spans="1:10" ht="21" customHeight="1">
      <c r="A9" s="7" t="s">
        <v>435</v>
      </c>
      <c r="H9" s="18"/>
      <c r="I9" s="13"/>
      <c r="J9" s="14"/>
    </row>
    <row r="10" spans="8:10" ht="21" customHeight="1">
      <c r="H10" s="18"/>
      <c r="I10" s="31"/>
      <c r="J10" s="32"/>
    </row>
    <row r="11" spans="1:11" ht="26.25" customHeight="1">
      <c r="A11" s="26" t="s">
        <v>211</v>
      </c>
      <c r="B11" s="25"/>
      <c r="C11" s="25"/>
      <c r="D11" s="41"/>
      <c r="E11" s="25"/>
      <c r="F11" s="17"/>
      <c r="G11" s="29"/>
      <c r="H11" s="17"/>
      <c r="I11" s="25"/>
      <c r="J11" s="25"/>
      <c r="K11" s="2"/>
    </row>
    <row r="12" spans="1:11" ht="12" customHeight="1">
      <c r="A12" s="26"/>
      <c r="B12" s="25"/>
      <c r="C12" s="25"/>
      <c r="D12" s="41"/>
      <c r="E12" s="25"/>
      <c r="F12" s="17"/>
      <c r="G12" s="29"/>
      <c r="H12" s="17"/>
      <c r="I12" s="25"/>
      <c r="J12" s="25"/>
      <c r="K12" s="2"/>
    </row>
    <row r="13" spans="1:11" ht="34.5" customHeight="1">
      <c r="A13" s="9" t="s">
        <v>67</v>
      </c>
      <c r="B13" s="9" t="s">
        <v>86</v>
      </c>
      <c r="C13" s="9" t="s">
        <v>258</v>
      </c>
      <c r="D13" s="9" t="s">
        <v>4</v>
      </c>
      <c r="E13" s="9" t="s">
        <v>0</v>
      </c>
      <c r="F13" s="8" t="s">
        <v>1</v>
      </c>
      <c r="G13" s="9" t="s">
        <v>2</v>
      </c>
      <c r="H13" s="8" t="s">
        <v>3</v>
      </c>
      <c r="I13" s="5" t="s">
        <v>64</v>
      </c>
      <c r="J13" s="5" t="s">
        <v>22</v>
      </c>
      <c r="K13" s="2"/>
    </row>
    <row r="14" spans="1:11" ht="21">
      <c r="A14" s="61" t="s">
        <v>18</v>
      </c>
      <c r="B14" s="38" t="s">
        <v>102</v>
      </c>
      <c r="C14" s="38" t="s">
        <v>404</v>
      </c>
      <c r="D14" s="44" t="str">
        <f>HYPERLINK("https://www.library.pref.chiba.lg.jp/licsxp-iopac/WOpacMsgNewListToTifTilDetailAction.do?tilcod=1000000672568","読みがたり千葉のむかし話")</f>
        <v>読みがたり千葉のむかし話</v>
      </c>
      <c r="E14" s="11" t="s">
        <v>37</v>
      </c>
      <c r="F14" s="12">
        <v>2005</v>
      </c>
      <c r="G14" s="10" t="s">
        <v>78</v>
      </c>
      <c r="H14" s="54" t="s">
        <v>5</v>
      </c>
      <c r="I14" s="5" t="s">
        <v>18</v>
      </c>
      <c r="J14" s="55"/>
      <c r="K14" s="2"/>
    </row>
    <row r="15" spans="1:11" ht="21">
      <c r="A15" s="61"/>
      <c r="B15" s="38" t="s">
        <v>102</v>
      </c>
      <c r="C15" s="38" t="s">
        <v>404</v>
      </c>
      <c r="D15" s="42" t="str">
        <f>HYPERLINK("https://www.library.pref.chiba.lg.jp/licsxp-iopac/WOpacMsgNewListToTifTilDetailAction.do?tilcod=1000000454818","千葉のむかし話　改訂版")</f>
        <v>千葉のむかし話　改訂版</v>
      </c>
      <c r="E15" s="11" t="s">
        <v>27</v>
      </c>
      <c r="F15" s="12">
        <v>1986</v>
      </c>
      <c r="G15" s="10" t="s">
        <v>38</v>
      </c>
      <c r="H15" s="54" t="s">
        <v>17</v>
      </c>
      <c r="I15" s="5" t="s">
        <v>18</v>
      </c>
      <c r="J15" s="55"/>
      <c r="K15" s="2"/>
    </row>
    <row r="16" spans="1:11" ht="21">
      <c r="A16" s="61"/>
      <c r="B16" s="38" t="s">
        <v>174</v>
      </c>
      <c r="C16" s="38" t="s">
        <v>405</v>
      </c>
      <c r="D16" s="42" t="str">
        <f>HYPERLINK("https://www.library.pref.chiba.lg.jp/licsxp-iopac/WOpacMsgNewListToTifTilDetailAction.do?tilcod=1000000844478","千葉のむかし話　続")</f>
        <v>千葉のむかし話　続</v>
      </c>
      <c r="E16" s="11" t="s">
        <v>37</v>
      </c>
      <c r="F16" s="12">
        <v>1980</v>
      </c>
      <c r="G16" s="10" t="s">
        <v>40</v>
      </c>
      <c r="H16" s="54" t="s">
        <v>5</v>
      </c>
      <c r="I16" s="5"/>
      <c r="J16" s="55" t="s">
        <v>42</v>
      </c>
      <c r="K16" s="2"/>
    </row>
    <row r="17" spans="1:11" ht="21">
      <c r="A17" s="61" t="s">
        <v>7</v>
      </c>
      <c r="B17" s="38" t="s">
        <v>111</v>
      </c>
      <c r="C17" s="38" t="s">
        <v>259</v>
      </c>
      <c r="D17" s="42" t="str">
        <f>HYPERLINK("https://www.library.pref.chiba.lg.jp/licsxp-iopac/WOpacMsgNewListToTifTilDetailAction.do?tilcod=1000000734293","房総の民話")</f>
        <v>房総の民話</v>
      </c>
      <c r="E17" s="11" t="s">
        <v>51</v>
      </c>
      <c r="F17" s="12">
        <v>1978</v>
      </c>
      <c r="G17" s="10" t="s">
        <v>77</v>
      </c>
      <c r="H17" s="54" t="s">
        <v>45</v>
      </c>
      <c r="I17" s="5" t="s">
        <v>7</v>
      </c>
      <c r="J17" s="55"/>
      <c r="K17" s="2"/>
    </row>
    <row r="18" spans="1:11" ht="21">
      <c r="A18" s="61"/>
      <c r="B18" s="38" t="s">
        <v>100</v>
      </c>
      <c r="C18" s="38" t="s">
        <v>260</v>
      </c>
      <c r="D18" s="42" t="str">
        <f>HYPERLINK("https://www.library.pref.chiba.lg.jp/licsxp-iopac/WOpacMsgNewListToTifTilDetailAction.do?tilcod=1000000734293","房総の民話")</f>
        <v>房総の民話</v>
      </c>
      <c r="E18" s="11" t="s">
        <v>51</v>
      </c>
      <c r="F18" s="12">
        <v>1978</v>
      </c>
      <c r="G18" s="10" t="s">
        <v>77</v>
      </c>
      <c r="H18" s="54" t="s">
        <v>45</v>
      </c>
      <c r="I18" s="5"/>
      <c r="J18" s="55" t="s">
        <v>53</v>
      </c>
      <c r="K18" s="2"/>
    </row>
    <row r="19" spans="1:11" ht="21">
      <c r="A19" s="61"/>
      <c r="B19" s="38" t="s">
        <v>261</v>
      </c>
      <c r="C19" s="38" t="s">
        <v>262</v>
      </c>
      <c r="D19" s="42" t="str">
        <f>HYPERLINK("https://www.library.pref.chiba.lg.jp/licsxp-iopac/WOpacMsgNewListToTifTilDetailAction.do?tilcod=1000000735541","しょうじょう寺のたぬき")</f>
        <v>しょうじょう寺のたぬき</v>
      </c>
      <c r="E19" s="11" t="s">
        <v>176</v>
      </c>
      <c r="F19" s="12">
        <v>1976</v>
      </c>
      <c r="G19" s="10" t="s">
        <v>177</v>
      </c>
      <c r="H19" s="54" t="s">
        <v>5</v>
      </c>
      <c r="I19" s="5" t="s">
        <v>7</v>
      </c>
      <c r="J19" s="55"/>
      <c r="K19"/>
    </row>
    <row r="20" spans="1:11" ht="13.5">
      <c r="A20" s="61"/>
      <c r="B20" s="38" t="s">
        <v>214</v>
      </c>
      <c r="C20" s="38" t="s">
        <v>263</v>
      </c>
      <c r="D20" s="44" t="str">
        <f>HYPERLINK("https://www.library.pref.chiba.lg.jp/licsxp-iopac/WOpacMsgNewListToTifTilDetailAction.do?tilcod=1000000731360","房総の伝説")</f>
        <v>房総の伝説</v>
      </c>
      <c r="E20" s="38" t="s">
        <v>215</v>
      </c>
      <c r="F20" s="45" t="s">
        <v>216</v>
      </c>
      <c r="G20" s="45" t="s">
        <v>217</v>
      </c>
      <c r="H20" s="38" t="s">
        <v>218</v>
      </c>
      <c r="I20" s="38" t="s">
        <v>219</v>
      </c>
      <c r="J20" s="56" t="s">
        <v>264</v>
      </c>
      <c r="K20" s="2"/>
    </row>
    <row r="21" spans="1:11" ht="21">
      <c r="A21" s="61"/>
      <c r="B21" s="38" t="s">
        <v>112</v>
      </c>
      <c r="C21" s="38" t="s">
        <v>265</v>
      </c>
      <c r="D21" s="42" t="str">
        <f>HYPERLINK("https://www.library.pref.chiba.lg.jp/licsxp-iopac/WOpacMsgNewListToTifTilDetailAction.do?tilcod=1000000734293","房総の民話")</f>
        <v>房総の民話</v>
      </c>
      <c r="E21" s="11" t="s">
        <v>51</v>
      </c>
      <c r="F21" s="12">
        <v>1978</v>
      </c>
      <c r="G21" s="10" t="s">
        <v>77</v>
      </c>
      <c r="H21" s="54" t="s">
        <v>45</v>
      </c>
      <c r="I21" s="5" t="s">
        <v>7</v>
      </c>
      <c r="J21" s="55"/>
      <c r="K21" s="2"/>
    </row>
    <row r="22" spans="1:11" ht="21">
      <c r="A22" s="61"/>
      <c r="B22" s="38" t="s">
        <v>266</v>
      </c>
      <c r="C22" s="38" t="s">
        <v>265</v>
      </c>
      <c r="D22" s="42" t="str">
        <f>HYPERLINK("https://www.library.pref.chiba.lg.jp/licsxp-iopac/WOpacMsgNewListToTifTilDetailAction.do?tilcod=1000000735541","しょうじょう寺のたぬき")</f>
        <v>しょうじょう寺のたぬき</v>
      </c>
      <c r="E22" s="11" t="s">
        <v>176</v>
      </c>
      <c r="F22" s="12">
        <v>1976</v>
      </c>
      <c r="G22" s="10" t="s">
        <v>177</v>
      </c>
      <c r="H22" s="54" t="s">
        <v>5</v>
      </c>
      <c r="I22" s="5" t="s">
        <v>7</v>
      </c>
      <c r="J22" s="55"/>
      <c r="K22" s="2"/>
    </row>
    <row r="23" spans="1:11" ht="21">
      <c r="A23" s="61"/>
      <c r="B23" s="38" t="s">
        <v>178</v>
      </c>
      <c r="C23" s="38" t="s">
        <v>267</v>
      </c>
      <c r="D23" s="42" t="str">
        <f>HYPERLINK("https://www.library.pref.chiba.lg.jp/licsxp-iopac/WOpacMsgNewListToTifTilDetailAction.do?tilcod=1000000734293","房総の民話")</f>
        <v>房総の民話</v>
      </c>
      <c r="E23" s="11" t="s">
        <v>51</v>
      </c>
      <c r="F23" s="12">
        <v>1978</v>
      </c>
      <c r="G23" s="10" t="s">
        <v>77</v>
      </c>
      <c r="H23" s="54" t="s">
        <v>45</v>
      </c>
      <c r="I23" s="5" t="s">
        <v>7</v>
      </c>
      <c r="J23" s="55" t="s">
        <v>52</v>
      </c>
      <c r="K23" s="2"/>
    </row>
    <row r="24" spans="1:11" ht="21">
      <c r="A24" s="61"/>
      <c r="B24" s="38" t="s">
        <v>113</v>
      </c>
      <c r="C24" s="38" t="s">
        <v>268</v>
      </c>
      <c r="D24" s="42" t="str">
        <f>HYPERLINK("https://www.library.pref.chiba.lg.jp/licsxp-iopac/WOpacMsgNewListToTifTilDetailAction.do?tilcod=1000000734293","房総の民話")</f>
        <v>房総の民話</v>
      </c>
      <c r="E24" s="11" t="s">
        <v>51</v>
      </c>
      <c r="F24" s="12">
        <v>1978</v>
      </c>
      <c r="G24" s="10" t="s">
        <v>77</v>
      </c>
      <c r="H24" s="54" t="s">
        <v>45</v>
      </c>
      <c r="I24" s="5" t="s">
        <v>7</v>
      </c>
      <c r="J24" s="55"/>
      <c r="K24" s="2"/>
    </row>
    <row r="25" spans="1:11" ht="21">
      <c r="A25" s="61"/>
      <c r="B25" s="38" t="s">
        <v>114</v>
      </c>
      <c r="C25" s="38" t="s">
        <v>269</v>
      </c>
      <c r="D25" s="42" t="str">
        <f>HYPERLINK("https://www.library.pref.chiba.lg.jp/licsxp-iopac/WOpacMsgNewListToTifTilDetailAction.do?tilcod=1000000734293","房総の民話")</f>
        <v>房総の民話</v>
      </c>
      <c r="E25" s="11" t="s">
        <v>51</v>
      </c>
      <c r="F25" s="12">
        <v>1978</v>
      </c>
      <c r="G25" s="10" t="s">
        <v>77</v>
      </c>
      <c r="H25" s="54" t="s">
        <v>45</v>
      </c>
      <c r="I25" s="5" t="s">
        <v>7</v>
      </c>
      <c r="J25" s="55"/>
      <c r="K25" s="2"/>
    </row>
    <row r="26" spans="1:11" ht="27">
      <c r="A26" s="61"/>
      <c r="B26" s="5" t="s">
        <v>179</v>
      </c>
      <c r="C26" s="38" t="s">
        <v>270</v>
      </c>
      <c r="D26" s="42" t="str">
        <f>HYPERLINK("https://www.library.pref.chiba.lg.jp/licsxp-iopac/WOpacMsgNewListToTifTilDetailAction.do?tilcod=1000000752018","千葉県の民話")</f>
        <v>千葉県の民話</v>
      </c>
      <c r="E26" s="40" t="s">
        <v>210</v>
      </c>
      <c r="F26" s="39">
        <v>1980</v>
      </c>
      <c r="G26" s="10" t="s">
        <v>38</v>
      </c>
      <c r="H26" s="54" t="s">
        <v>5</v>
      </c>
      <c r="I26" s="5" t="s">
        <v>7</v>
      </c>
      <c r="J26" s="55" t="s">
        <v>39</v>
      </c>
      <c r="K26" s="2"/>
    </row>
    <row r="27" spans="1:11" ht="21">
      <c r="A27" s="61" t="s">
        <v>36</v>
      </c>
      <c r="B27" s="38" t="s">
        <v>103</v>
      </c>
      <c r="C27" s="38" t="s">
        <v>416</v>
      </c>
      <c r="D27" s="42" t="str">
        <f aca="true" t="shared" si="0" ref="D27:D35">HYPERLINK("https://www.library.pref.chiba.lg.jp/licsxp-iopac/WOpacMsgNewListToTifTilDetailAction.do?tilcod=1000000663013","ふるさとお話の旅　３")</f>
        <v>ふるさとお話の旅　３</v>
      </c>
      <c r="E27" s="11" t="s">
        <v>34</v>
      </c>
      <c r="F27" s="12">
        <v>2005</v>
      </c>
      <c r="G27" s="10" t="s">
        <v>417</v>
      </c>
      <c r="H27" s="54" t="s">
        <v>5</v>
      </c>
      <c r="I27" s="5" t="s">
        <v>36</v>
      </c>
      <c r="J27" s="55"/>
      <c r="K27"/>
    </row>
    <row r="28" spans="1:11" ht="21">
      <c r="A28" s="61"/>
      <c r="B28" s="38" t="s">
        <v>104</v>
      </c>
      <c r="C28" s="38" t="s">
        <v>418</v>
      </c>
      <c r="D28" s="42" t="str">
        <f t="shared" si="0"/>
        <v>ふるさとお話の旅　３</v>
      </c>
      <c r="E28" s="11" t="s">
        <v>34</v>
      </c>
      <c r="F28" s="12">
        <v>2005</v>
      </c>
      <c r="G28" s="10" t="s">
        <v>35</v>
      </c>
      <c r="H28" s="54" t="s">
        <v>5</v>
      </c>
      <c r="I28" s="5" t="s">
        <v>36</v>
      </c>
      <c r="J28" s="55"/>
      <c r="K28"/>
    </row>
    <row r="29" spans="1:10" ht="21">
      <c r="A29" s="61"/>
      <c r="B29" s="38" t="s">
        <v>105</v>
      </c>
      <c r="C29" s="38" t="s">
        <v>419</v>
      </c>
      <c r="D29" s="42" t="str">
        <f t="shared" si="0"/>
        <v>ふるさとお話の旅　３</v>
      </c>
      <c r="E29" s="11" t="s">
        <v>34</v>
      </c>
      <c r="F29" s="12">
        <v>2005</v>
      </c>
      <c r="G29" s="10" t="s">
        <v>35</v>
      </c>
      <c r="H29" s="54" t="s">
        <v>5</v>
      </c>
      <c r="I29" s="5" t="s">
        <v>36</v>
      </c>
      <c r="J29" s="55"/>
    </row>
    <row r="30" spans="1:10" ht="21">
      <c r="A30" s="61"/>
      <c r="B30" s="38" t="s">
        <v>106</v>
      </c>
      <c r="C30" s="38" t="s">
        <v>420</v>
      </c>
      <c r="D30" s="42" t="str">
        <f t="shared" si="0"/>
        <v>ふるさとお話の旅　３</v>
      </c>
      <c r="E30" s="11" t="s">
        <v>34</v>
      </c>
      <c r="F30" s="12">
        <v>2005</v>
      </c>
      <c r="G30" s="10" t="s">
        <v>35</v>
      </c>
      <c r="H30" s="54" t="s">
        <v>5</v>
      </c>
      <c r="I30" s="5" t="s">
        <v>36</v>
      </c>
      <c r="J30" s="55"/>
    </row>
    <row r="31" spans="1:10" ht="21">
      <c r="A31" s="61"/>
      <c r="B31" s="38" t="s">
        <v>107</v>
      </c>
      <c r="C31" s="38" t="s">
        <v>421</v>
      </c>
      <c r="D31" s="42" t="str">
        <f t="shared" si="0"/>
        <v>ふるさとお話の旅　３</v>
      </c>
      <c r="E31" s="11" t="s">
        <v>34</v>
      </c>
      <c r="F31" s="12">
        <v>2005</v>
      </c>
      <c r="G31" s="10" t="s">
        <v>35</v>
      </c>
      <c r="H31" s="54" t="s">
        <v>5</v>
      </c>
      <c r="I31" s="5" t="s">
        <v>36</v>
      </c>
      <c r="J31" s="55"/>
    </row>
    <row r="32" spans="1:10" ht="21">
      <c r="A32" s="61"/>
      <c r="B32" s="38" t="s">
        <v>108</v>
      </c>
      <c r="C32" s="38" t="s">
        <v>422</v>
      </c>
      <c r="D32" s="42" t="str">
        <f t="shared" si="0"/>
        <v>ふるさとお話の旅　３</v>
      </c>
      <c r="E32" s="11" t="s">
        <v>34</v>
      </c>
      <c r="F32" s="12">
        <v>2005</v>
      </c>
      <c r="G32" s="10" t="s">
        <v>35</v>
      </c>
      <c r="H32" s="54" t="s">
        <v>5</v>
      </c>
      <c r="I32" s="5" t="s">
        <v>36</v>
      </c>
      <c r="J32" s="55"/>
    </row>
    <row r="33" spans="1:10" ht="21">
      <c r="A33" s="61"/>
      <c r="B33" s="38" t="s">
        <v>175</v>
      </c>
      <c r="C33" s="38" t="s">
        <v>423</v>
      </c>
      <c r="D33" s="42" t="str">
        <f t="shared" si="0"/>
        <v>ふるさとお話の旅　３</v>
      </c>
      <c r="E33" s="11" t="s">
        <v>34</v>
      </c>
      <c r="F33" s="12">
        <v>2005</v>
      </c>
      <c r="G33" s="10" t="s">
        <v>35</v>
      </c>
      <c r="H33" s="54" t="s">
        <v>5</v>
      </c>
      <c r="I33" s="5" t="s">
        <v>36</v>
      </c>
      <c r="J33" s="55"/>
    </row>
    <row r="34" spans="1:10" ht="21">
      <c r="A34" s="61"/>
      <c r="B34" s="38" t="s">
        <v>109</v>
      </c>
      <c r="C34" s="38" t="s">
        <v>424</v>
      </c>
      <c r="D34" s="42" t="str">
        <f t="shared" si="0"/>
        <v>ふるさとお話の旅　３</v>
      </c>
      <c r="E34" s="11" t="s">
        <v>34</v>
      </c>
      <c r="F34" s="12">
        <v>2005</v>
      </c>
      <c r="G34" s="10" t="s">
        <v>425</v>
      </c>
      <c r="H34" s="54" t="s">
        <v>5</v>
      </c>
      <c r="I34" s="5" t="s">
        <v>36</v>
      </c>
      <c r="J34" s="55"/>
    </row>
    <row r="35" spans="1:10" ht="21">
      <c r="A35" s="61"/>
      <c r="B35" s="38" t="s">
        <v>110</v>
      </c>
      <c r="C35" s="38" t="s">
        <v>426</v>
      </c>
      <c r="D35" s="42" t="str">
        <f t="shared" si="0"/>
        <v>ふるさとお話の旅　３</v>
      </c>
      <c r="E35" s="11" t="s">
        <v>34</v>
      </c>
      <c r="F35" s="12">
        <v>2005</v>
      </c>
      <c r="G35" s="10" t="s">
        <v>35</v>
      </c>
      <c r="H35" s="54" t="s">
        <v>5</v>
      </c>
      <c r="I35" s="5" t="s">
        <v>36</v>
      </c>
      <c r="J35" s="55"/>
    </row>
    <row r="36" spans="1:11" ht="21">
      <c r="A36" s="61" t="s">
        <v>30</v>
      </c>
      <c r="B36" s="38" t="s">
        <v>115</v>
      </c>
      <c r="C36" s="38" t="s">
        <v>377</v>
      </c>
      <c r="D36" s="44" t="str">
        <f>HYPERLINK("https://www.library.pref.chiba.lg.jp/licsxp-iopac/WOpacMsgNewListToTifTilDetailAction.do?tilcod=1000000672568","読みがたり千葉のむかし話")</f>
        <v>読みがたり千葉のむかし話</v>
      </c>
      <c r="E36" s="11" t="s">
        <v>37</v>
      </c>
      <c r="F36" s="12">
        <v>2005</v>
      </c>
      <c r="G36" s="10" t="s">
        <v>78</v>
      </c>
      <c r="H36" s="54" t="s">
        <v>5</v>
      </c>
      <c r="I36" s="5" t="s">
        <v>30</v>
      </c>
      <c r="J36" s="4"/>
      <c r="K36" s="2"/>
    </row>
    <row r="37" spans="1:11" ht="21">
      <c r="A37" s="61"/>
      <c r="B37" s="38" t="s">
        <v>115</v>
      </c>
      <c r="C37" s="38" t="s">
        <v>377</v>
      </c>
      <c r="D37" s="42" t="str">
        <f>HYPERLINK("https://www.library.pref.chiba.lg.jp/licsxp-iopac/WOpacMsgNewListToTifTilDetailAction.do?tilcod=1000000454818","千葉のむかし話　改訂版")</f>
        <v>千葉のむかし話　改訂版</v>
      </c>
      <c r="E37" s="11" t="s">
        <v>27</v>
      </c>
      <c r="F37" s="12">
        <v>1986</v>
      </c>
      <c r="G37" s="10" t="s">
        <v>38</v>
      </c>
      <c r="H37" s="54" t="s">
        <v>17</v>
      </c>
      <c r="I37" s="5" t="s">
        <v>30</v>
      </c>
      <c r="J37" s="4"/>
      <c r="K37" s="2"/>
    </row>
    <row r="38" spans="1:11" ht="21">
      <c r="A38" s="61"/>
      <c r="B38" s="38" t="s">
        <v>243</v>
      </c>
      <c r="C38" s="38" t="s">
        <v>378</v>
      </c>
      <c r="D38" s="44" t="str">
        <f>HYPERLINK("https://www.library.pref.chiba.lg.jp/licsxp-iopac/WOpacMsgNewListToTifTilDetailAction.do?tilcod=1000000672568","読みがたり千葉のむかし話")</f>
        <v>読みがたり千葉のむかし話</v>
      </c>
      <c r="E38" s="11" t="s">
        <v>37</v>
      </c>
      <c r="F38" s="12">
        <v>2005</v>
      </c>
      <c r="G38" s="10" t="s">
        <v>78</v>
      </c>
      <c r="H38" s="54" t="s">
        <v>5</v>
      </c>
      <c r="I38" s="5" t="s">
        <v>30</v>
      </c>
      <c r="J38" s="4"/>
      <c r="K38" s="2"/>
    </row>
    <row r="39" spans="1:11" ht="21">
      <c r="A39" s="61"/>
      <c r="B39" s="38" t="s">
        <v>379</v>
      </c>
      <c r="C39" s="38" t="s">
        <v>380</v>
      </c>
      <c r="D39" s="44" t="str">
        <f>HYPERLINK("https://www.library.pref.chiba.lg.jp/licsxp-iopac/WOpacMsgNewListToTifTilDetailAction.do?tilcod=1000000672568","読みがたり千葉のむかし話")</f>
        <v>読みがたり千葉のむかし話</v>
      </c>
      <c r="E39" s="11" t="s">
        <v>37</v>
      </c>
      <c r="F39" s="12">
        <v>2005</v>
      </c>
      <c r="G39" s="10" t="s">
        <v>78</v>
      </c>
      <c r="H39" s="54" t="s">
        <v>5</v>
      </c>
      <c r="I39" s="5" t="s">
        <v>30</v>
      </c>
      <c r="J39" s="4"/>
      <c r="K39" s="2"/>
    </row>
    <row r="40" spans="1:11" ht="21">
      <c r="A40" s="61"/>
      <c r="B40" s="38" t="s">
        <v>244</v>
      </c>
      <c r="C40" s="38" t="s">
        <v>380</v>
      </c>
      <c r="D40" s="42" t="str">
        <f>HYPERLINK("https://www.library.pref.chiba.lg.jp/licsxp-iopac/WOpacMsgNewListToTifTilDetailAction.do?tilcod=1000000454818","千葉のむかし話　改訂版")</f>
        <v>千葉のむかし話　改訂版</v>
      </c>
      <c r="E40" s="11" t="s">
        <v>27</v>
      </c>
      <c r="F40" s="12">
        <v>1986</v>
      </c>
      <c r="G40" s="10" t="s">
        <v>38</v>
      </c>
      <c r="H40" s="54" t="s">
        <v>17</v>
      </c>
      <c r="I40" s="5" t="s">
        <v>30</v>
      </c>
      <c r="J40" s="4"/>
      <c r="K40" s="2"/>
    </row>
    <row r="41" spans="1:11" ht="21">
      <c r="A41" s="61"/>
      <c r="B41" s="38" t="s">
        <v>116</v>
      </c>
      <c r="C41" s="38" t="s">
        <v>381</v>
      </c>
      <c r="D41" s="44" t="str">
        <f>HYPERLINK("https://www.library.pref.chiba.lg.jp/licsxp-iopac/WOpacMsgNewListToTifTilDetailAction.do?tilcod=1000000672568","読みがたり千葉のむかし話")</f>
        <v>読みがたり千葉のむかし話</v>
      </c>
      <c r="E41" s="11" t="s">
        <v>37</v>
      </c>
      <c r="F41" s="12">
        <v>2005</v>
      </c>
      <c r="G41" s="10" t="s">
        <v>78</v>
      </c>
      <c r="H41" s="54" t="s">
        <v>5</v>
      </c>
      <c r="I41" s="5" t="s">
        <v>30</v>
      </c>
      <c r="J41" s="4"/>
      <c r="K41" s="2"/>
    </row>
    <row r="42" spans="1:11" ht="21">
      <c r="A42" s="61"/>
      <c r="B42" s="38" t="s">
        <v>116</v>
      </c>
      <c r="C42" s="38" t="s">
        <v>381</v>
      </c>
      <c r="D42" s="42" t="str">
        <f>HYPERLINK("https://www.library.pref.chiba.lg.jp/licsxp-iopac/WOpacMsgNewListToTifTilDetailAction.do?tilcod=1000000454818","千葉のむかし話　改訂版")</f>
        <v>千葉のむかし話　改訂版</v>
      </c>
      <c r="E42" s="11" t="s">
        <v>27</v>
      </c>
      <c r="F42" s="12">
        <v>1986</v>
      </c>
      <c r="G42" s="10" t="s">
        <v>38</v>
      </c>
      <c r="H42" s="54" t="s">
        <v>17</v>
      </c>
      <c r="I42" s="5" t="s">
        <v>30</v>
      </c>
      <c r="J42" s="4"/>
      <c r="K42" s="2"/>
    </row>
    <row r="43" spans="1:11" ht="21">
      <c r="A43" s="61"/>
      <c r="B43" s="38" t="s">
        <v>117</v>
      </c>
      <c r="C43" s="38" t="s">
        <v>382</v>
      </c>
      <c r="D43" s="42" t="str">
        <f>HYPERLINK("https://www.library.pref.chiba.lg.jp/licsxp-iopac/WOpacMsgNewListToTifTilDetailAction.do?tilcod=1000000454818","千葉のむかし話　改訂版")</f>
        <v>千葉のむかし話　改訂版</v>
      </c>
      <c r="E43" s="11" t="s">
        <v>27</v>
      </c>
      <c r="F43" s="12">
        <v>1986</v>
      </c>
      <c r="G43" s="10" t="s">
        <v>38</v>
      </c>
      <c r="H43" s="54" t="s">
        <v>17</v>
      </c>
      <c r="I43" s="5" t="s">
        <v>30</v>
      </c>
      <c r="J43" s="4"/>
      <c r="K43"/>
    </row>
    <row r="44" spans="1:11" ht="21">
      <c r="A44" s="61"/>
      <c r="B44" s="38" t="s">
        <v>118</v>
      </c>
      <c r="C44" s="38" t="s">
        <v>382</v>
      </c>
      <c r="D44" s="44" t="str">
        <f>HYPERLINK("https://www.library.pref.chiba.lg.jp/licsxp-iopac/WOpacMsgNewListToTifTilDetailAction.do?tilcod=1000000672568","読みがたり千葉のむかし話")</f>
        <v>読みがたり千葉のむかし話</v>
      </c>
      <c r="E44" s="11" t="s">
        <v>37</v>
      </c>
      <c r="F44" s="12">
        <v>2005</v>
      </c>
      <c r="G44" s="10" t="s">
        <v>78</v>
      </c>
      <c r="H44" s="54" t="s">
        <v>5</v>
      </c>
      <c r="I44" s="5" t="s">
        <v>30</v>
      </c>
      <c r="J44" s="4"/>
      <c r="K44"/>
    </row>
    <row r="45" spans="1:11" ht="21">
      <c r="A45" s="61"/>
      <c r="B45" s="38" t="s">
        <v>119</v>
      </c>
      <c r="C45" s="38" t="s">
        <v>383</v>
      </c>
      <c r="D45" s="42" t="str">
        <f>HYPERLINK("https://www.library.pref.chiba.lg.jp/licsxp-iopac/WOpacMsgNewListToTifTilDetailAction.do?tilcod=1000000844478","千葉のむかし話　続")</f>
        <v>千葉のむかし話　続</v>
      </c>
      <c r="E45" s="11" t="s">
        <v>37</v>
      </c>
      <c r="F45" s="12">
        <v>1980</v>
      </c>
      <c r="G45" s="10" t="s">
        <v>40</v>
      </c>
      <c r="H45" s="54" t="s">
        <v>5</v>
      </c>
      <c r="I45" s="5" t="s">
        <v>30</v>
      </c>
      <c r="J45" s="4"/>
      <c r="K45"/>
    </row>
    <row r="46" spans="1:11" ht="21">
      <c r="A46" s="61"/>
      <c r="B46" s="38" t="s">
        <v>93</v>
      </c>
      <c r="C46" s="38" t="s">
        <v>384</v>
      </c>
      <c r="D46" s="44" t="str">
        <f>HYPERLINK("https://www.library.pref.chiba.lg.jp/licsxp-iopac/WOpacMsgNewListToTifTilDetailAction.do?tilcod=1000000672568","読みがたり千葉のむかし話")</f>
        <v>読みがたり千葉のむかし話</v>
      </c>
      <c r="E46" s="11" t="s">
        <v>37</v>
      </c>
      <c r="F46" s="12">
        <v>2005</v>
      </c>
      <c r="G46" s="10" t="s">
        <v>78</v>
      </c>
      <c r="H46" s="54" t="s">
        <v>5</v>
      </c>
      <c r="I46" s="5" t="s">
        <v>30</v>
      </c>
      <c r="J46" s="4"/>
      <c r="K46"/>
    </row>
    <row r="47" spans="1:11" ht="21">
      <c r="A47" s="61"/>
      <c r="B47" s="38" t="s">
        <v>93</v>
      </c>
      <c r="C47" s="38" t="s">
        <v>384</v>
      </c>
      <c r="D47" s="42" t="str">
        <f>HYPERLINK("https://www.library.pref.chiba.lg.jp/licsxp-iopac/WOpacMsgNewListToTifTilDetailAction.do?tilcod=1000000454818","千葉のむかし話　改訂版")</f>
        <v>千葉のむかし話　改訂版</v>
      </c>
      <c r="E47" s="11" t="s">
        <v>27</v>
      </c>
      <c r="F47" s="12">
        <v>1986</v>
      </c>
      <c r="G47" s="10" t="s">
        <v>38</v>
      </c>
      <c r="H47" s="54" t="s">
        <v>17</v>
      </c>
      <c r="I47" s="5" t="s">
        <v>30</v>
      </c>
      <c r="J47" s="4"/>
      <c r="K47"/>
    </row>
    <row r="48" spans="1:11" ht="21">
      <c r="A48" s="61"/>
      <c r="B48" s="38" t="s">
        <v>120</v>
      </c>
      <c r="C48" s="38" t="s">
        <v>311</v>
      </c>
      <c r="D48" s="42" t="str">
        <f>HYPERLINK("https://www.library.pref.chiba.lg.jp/licsxp-iopac/WOpacMsgNewListToTifTilDetailAction.do?tilcod=1000000844478","千葉のむかし話　続")</f>
        <v>千葉のむかし話　続</v>
      </c>
      <c r="E48" s="11" t="s">
        <v>37</v>
      </c>
      <c r="F48" s="12">
        <v>1980</v>
      </c>
      <c r="G48" s="10" t="s">
        <v>40</v>
      </c>
      <c r="H48" s="54" t="s">
        <v>5</v>
      </c>
      <c r="I48" s="5" t="s">
        <v>30</v>
      </c>
      <c r="J48" s="4"/>
      <c r="K48"/>
    </row>
    <row r="49" spans="1:11" ht="21">
      <c r="A49" s="61"/>
      <c r="B49" s="38" t="s">
        <v>180</v>
      </c>
      <c r="C49" s="38" t="s">
        <v>385</v>
      </c>
      <c r="D49" s="44" t="str">
        <f>HYPERLINK("https://www.library.pref.chiba.lg.jp/licsxp-iopac/WOpacMsgNewListToTifTilDetailAction.do?tilcod=1000000672568","読みがたり千葉のむかし話")</f>
        <v>読みがたり千葉のむかし話</v>
      </c>
      <c r="E49" s="11" t="s">
        <v>37</v>
      </c>
      <c r="F49" s="12">
        <v>2005</v>
      </c>
      <c r="G49" s="10" t="s">
        <v>78</v>
      </c>
      <c r="H49" s="54" t="s">
        <v>5</v>
      </c>
      <c r="I49" s="5" t="s">
        <v>30</v>
      </c>
      <c r="J49" s="4"/>
      <c r="K49"/>
    </row>
    <row r="50" spans="1:11" ht="21">
      <c r="A50" s="61"/>
      <c r="B50" s="38" t="s">
        <v>121</v>
      </c>
      <c r="C50" s="38" t="s">
        <v>385</v>
      </c>
      <c r="D50" s="42" t="str">
        <f>HYPERLINK("https://www.library.pref.chiba.lg.jp/licsxp-iopac/WOpacMsgNewListToTifTilDetailAction.do?tilcod=1000000454818","千葉のむかし話　改訂版")</f>
        <v>千葉のむかし話　改訂版</v>
      </c>
      <c r="E50" s="11" t="s">
        <v>27</v>
      </c>
      <c r="F50" s="12">
        <v>1986</v>
      </c>
      <c r="G50" s="10" t="s">
        <v>38</v>
      </c>
      <c r="H50" s="54" t="s">
        <v>17</v>
      </c>
      <c r="I50" s="5" t="s">
        <v>30</v>
      </c>
      <c r="J50" s="4"/>
      <c r="K50"/>
    </row>
    <row r="51" spans="1:11" ht="21">
      <c r="A51" s="61"/>
      <c r="B51" s="38" t="s">
        <v>122</v>
      </c>
      <c r="C51" s="38" t="s">
        <v>386</v>
      </c>
      <c r="D51" s="42" t="str">
        <f>HYPERLINK("https://www.library.pref.chiba.lg.jp/licsxp-iopac/WOpacMsgNewListToTifTilDetailAction.do?tilcod=1000000844478","千葉のむかし話　続")</f>
        <v>千葉のむかし話　続</v>
      </c>
      <c r="E51" s="11" t="s">
        <v>37</v>
      </c>
      <c r="F51" s="12">
        <v>1980</v>
      </c>
      <c r="G51" s="10" t="s">
        <v>40</v>
      </c>
      <c r="H51" s="54" t="s">
        <v>5</v>
      </c>
      <c r="I51" s="5" t="s">
        <v>30</v>
      </c>
      <c r="J51" s="4"/>
      <c r="K51" s="2"/>
    </row>
    <row r="52" spans="1:11" ht="21">
      <c r="A52" s="61" t="s">
        <v>31</v>
      </c>
      <c r="B52" s="38" t="s">
        <v>123</v>
      </c>
      <c r="C52" s="38" t="s">
        <v>387</v>
      </c>
      <c r="D52" s="42" t="str">
        <f>HYPERLINK("https://www.library.pref.chiba.lg.jp/licsxp-iopac/WOpacMsgNewListToTifTilDetailAction.do?tilcod=1000000844478","千葉のむかし話　続")</f>
        <v>千葉のむかし話　続</v>
      </c>
      <c r="E52" s="11" t="s">
        <v>37</v>
      </c>
      <c r="F52" s="12">
        <v>1980</v>
      </c>
      <c r="G52" s="10" t="s">
        <v>40</v>
      </c>
      <c r="H52" s="54" t="s">
        <v>5</v>
      </c>
      <c r="I52" s="5" t="s">
        <v>31</v>
      </c>
      <c r="J52" s="4"/>
      <c r="K52" s="2"/>
    </row>
    <row r="53" spans="1:11" ht="21">
      <c r="A53" s="61"/>
      <c r="B53" s="38" t="s">
        <v>124</v>
      </c>
      <c r="C53" s="38" t="s">
        <v>388</v>
      </c>
      <c r="D53" s="42" t="str">
        <f>HYPERLINK("https://www.library.pref.chiba.lg.jp/licsxp-iopac/WOpacMsgNewListToTifTilDetailAction.do?tilcod=1000000844478","千葉のむかし話　続")</f>
        <v>千葉のむかし話　続</v>
      </c>
      <c r="E53" s="11" t="s">
        <v>37</v>
      </c>
      <c r="F53" s="12">
        <v>1980</v>
      </c>
      <c r="G53" s="10" t="s">
        <v>40</v>
      </c>
      <c r="H53" s="54" t="s">
        <v>5</v>
      </c>
      <c r="I53" s="5" t="s">
        <v>31</v>
      </c>
      <c r="J53" s="4" t="s">
        <v>41</v>
      </c>
      <c r="K53" s="2"/>
    </row>
    <row r="54" spans="1:11" ht="21">
      <c r="A54" s="61"/>
      <c r="B54" s="38" t="s">
        <v>125</v>
      </c>
      <c r="C54" s="38" t="s">
        <v>389</v>
      </c>
      <c r="D54" s="44" t="str">
        <f>HYPERLINK("https://www.library.pref.chiba.lg.jp/licsxp-iopac/WOpacMsgNewListToTifTilDetailAction.do?tilcod=1000000672568","読みがたり千葉のむかし話")</f>
        <v>読みがたり千葉のむかし話</v>
      </c>
      <c r="E54" s="11" t="s">
        <v>37</v>
      </c>
      <c r="F54" s="12">
        <v>2005</v>
      </c>
      <c r="G54" s="10" t="s">
        <v>78</v>
      </c>
      <c r="H54" s="54" t="s">
        <v>5</v>
      </c>
      <c r="I54" s="5" t="s">
        <v>31</v>
      </c>
      <c r="J54" s="4"/>
      <c r="K54" s="2"/>
    </row>
    <row r="55" spans="1:11" ht="21">
      <c r="A55" s="61"/>
      <c r="B55" s="38" t="s">
        <v>125</v>
      </c>
      <c r="C55" s="38" t="s">
        <v>389</v>
      </c>
      <c r="D55" s="42" t="str">
        <f>HYPERLINK("https://www.library.pref.chiba.lg.jp/licsxp-iopac/WOpacMsgNewListToTifTilDetailAction.do?tilcod=1000000454818","千葉のむかし話　改訂版")</f>
        <v>千葉のむかし話　改訂版</v>
      </c>
      <c r="E55" s="11" t="s">
        <v>27</v>
      </c>
      <c r="F55" s="12">
        <v>1986</v>
      </c>
      <c r="G55" s="10" t="s">
        <v>38</v>
      </c>
      <c r="H55" s="54" t="s">
        <v>17</v>
      </c>
      <c r="I55" s="5" t="s">
        <v>31</v>
      </c>
      <c r="J55" s="4"/>
      <c r="K55" s="2"/>
    </row>
    <row r="56" spans="1:11" ht="21">
      <c r="A56" s="61"/>
      <c r="B56" s="38" t="s">
        <v>182</v>
      </c>
      <c r="C56" s="38" t="s">
        <v>390</v>
      </c>
      <c r="D56" s="42" t="str">
        <f>HYPERLINK("https://www.library.pref.chiba.lg.jp/licsxp-iopac/WOpacMsgNewListToTifTilDetailAction.do?tilcod=1000000844478","千葉のむかし話　続")</f>
        <v>千葉のむかし話　続</v>
      </c>
      <c r="E56" s="11" t="s">
        <v>37</v>
      </c>
      <c r="F56" s="12">
        <v>1980</v>
      </c>
      <c r="G56" s="10" t="s">
        <v>40</v>
      </c>
      <c r="H56" s="54" t="s">
        <v>5</v>
      </c>
      <c r="I56" s="5" t="s">
        <v>31</v>
      </c>
      <c r="J56" s="4"/>
      <c r="K56" s="2"/>
    </row>
    <row r="57" spans="1:11" ht="21">
      <c r="A57" s="61"/>
      <c r="B57" s="38" t="s">
        <v>126</v>
      </c>
      <c r="C57" s="38" t="s">
        <v>391</v>
      </c>
      <c r="D57" s="42" t="str">
        <f>HYPERLINK("https://www.library.pref.chiba.lg.jp/licsxp-iopac/WOpacMsgNewListToTifTilDetailAction.do?tilcod=1000000844478","千葉のむかし話　続")</f>
        <v>千葉のむかし話　続</v>
      </c>
      <c r="E57" s="11" t="s">
        <v>37</v>
      </c>
      <c r="F57" s="12">
        <v>1980</v>
      </c>
      <c r="G57" s="10" t="s">
        <v>40</v>
      </c>
      <c r="H57" s="54" t="s">
        <v>5</v>
      </c>
      <c r="I57" s="5" t="s">
        <v>31</v>
      </c>
      <c r="J57" s="4"/>
      <c r="K57" s="2"/>
    </row>
    <row r="58" spans="1:11" ht="21">
      <c r="A58" s="61"/>
      <c r="B58" s="38" t="s">
        <v>127</v>
      </c>
      <c r="C58" s="38" t="s">
        <v>392</v>
      </c>
      <c r="D58" s="44" t="str">
        <f>HYPERLINK("https://www.library.pref.chiba.lg.jp/licsxp-iopac/WOpacMsgNewListToTifTilDetailAction.do?tilcod=1000000672568","読みがたり千葉のむかし話")</f>
        <v>読みがたり千葉のむかし話</v>
      </c>
      <c r="E58" s="11" t="s">
        <v>37</v>
      </c>
      <c r="F58" s="12">
        <v>2005</v>
      </c>
      <c r="G58" s="10" t="s">
        <v>78</v>
      </c>
      <c r="H58" s="54" t="s">
        <v>5</v>
      </c>
      <c r="I58" s="5" t="s">
        <v>31</v>
      </c>
      <c r="J58" s="4"/>
      <c r="K58" s="2"/>
    </row>
    <row r="59" spans="1:11" ht="21">
      <c r="A59" s="61"/>
      <c r="B59" s="38" t="s">
        <v>127</v>
      </c>
      <c r="C59" s="38" t="s">
        <v>392</v>
      </c>
      <c r="D59" s="42" t="str">
        <f>HYPERLINK("https://www.library.pref.chiba.lg.jp/licsxp-iopac/WOpacMsgNewListToTifTilDetailAction.do?tilcod=1000000454818","千葉のむかし話　改訂版")</f>
        <v>千葉のむかし話　改訂版</v>
      </c>
      <c r="E59" s="11" t="s">
        <v>27</v>
      </c>
      <c r="F59" s="12">
        <v>1986</v>
      </c>
      <c r="G59" s="10" t="s">
        <v>38</v>
      </c>
      <c r="H59" s="54" t="s">
        <v>17</v>
      </c>
      <c r="I59" s="5" t="s">
        <v>31</v>
      </c>
      <c r="J59" s="4"/>
      <c r="K59" s="2"/>
    </row>
    <row r="60" spans="1:11" ht="21">
      <c r="A60" s="61"/>
      <c r="B60" s="38" t="s">
        <v>181</v>
      </c>
      <c r="C60" s="38" t="s">
        <v>393</v>
      </c>
      <c r="D60" s="44" t="str">
        <f>HYPERLINK("https://www.library.pref.chiba.lg.jp/licsxp-iopac/WOpacMsgNewListToTifTilDetailAction.do?tilcod=1000000672568","読みがたり千葉のむかし話")</f>
        <v>読みがたり千葉のむかし話</v>
      </c>
      <c r="E60" s="11" t="s">
        <v>37</v>
      </c>
      <c r="F60" s="12">
        <v>2005</v>
      </c>
      <c r="G60" s="10" t="s">
        <v>78</v>
      </c>
      <c r="H60" s="54" t="s">
        <v>5</v>
      </c>
      <c r="I60" s="5" t="s">
        <v>31</v>
      </c>
      <c r="J60" s="4"/>
      <c r="K60" s="2"/>
    </row>
    <row r="61" spans="1:11" ht="21">
      <c r="A61" s="61"/>
      <c r="B61" s="38" t="s">
        <v>181</v>
      </c>
      <c r="C61" s="38" t="s">
        <v>393</v>
      </c>
      <c r="D61" s="42" t="str">
        <f>HYPERLINK("https://www.library.pref.chiba.lg.jp/licsxp-iopac/WOpacMsgNewListToTifTilDetailAction.do?tilcod=1000000454818","千葉のむかし話　改訂版")</f>
        <v>千葉のむかし話　改訂版</v>
      </c>
      <c r="E61" s="11" t="s">
        <v>27</v>
      </c>
      <c r="F61" s="12">
        <v>1986</v>
      </c>
      <c r="G61" s="10" t="s">
        <v>38</v>
      </c>
      <c r="H61" s="54" t="s">
        <v>17</v>
      </c>
      <c r="I61" s="5" t="s">
        <v>31</v>
      </c>
      <c r="J61" s="4"/>
      <c r="K61" s="2"/>
    </row>
    <row r="62" spans="1:11" ht="21">
      <c r="A62" s="61"/>
      <c r="B62" s="38" t="s">
        <v>96</v>
      </c>
      <c r="C62" s="38" t="s">
        <v>394</v>
      </c>
      <c r="D62" s="42" t="str">
        <f>HYPERLINK("https://www.library.pref.chiba.lg.jp/licsxp-iopac/WOpacMsgNewListToTifTilDetailAction.do?tilcod=1000000454818","千葉のむかし話　改訂版")</f>
        <v>千葉のむかし話　改訂版</v>
      </c>
      <c r="E62" s="11" t="s">
        <v>27</v>
      </c>
      <c r="F62" s="12">
        <v>1986</v>
      </c>
      <c r="G62" s="10" t="s">
        <v>38</v>
      </c>
      <c r="H62" s="54" t="s">
        <v>17</v>
      </c>
      <c r="I62" s="5" t="s">
        <v>31</v>
      </c>
      <c r="J62" s="4"/>
      <c r="K62" s="2"/>
    </row>
    <row r="63" spans="1:11" ht="21">
      <c r="A63" s="61"/>
      <c r="B63" s="38" t="s">
        <v>183</v>
      </c>
      <c r="C63" s="38" t="s">
        <v>395</v>
      </c>
      <c r="D63" s="42" t="str">
        <f>HYPERLINK("https://www.library.pref.chiba.lg.jp/licsxp-iopac/WOpacMsgNewListToTifTilDetailAction.do?tilcod=1000000844478","千葉のむかし話　続")</f>
        <v>千葉のむかし話　続</v>
      </c>
      <c r="E63" s="11" t="s">
        <v>37</v>
      </c>
      <c r="F63" s="12">
        <v>1980</v>
      </c>
      <c r="G63" s="10" t="s">
        <v>40</v>
      </c>
      <c r="H63" s="54" t="s">
        <v>5</v>
      </c>
      <c r="I63" s="5" t="s">
        <v>31</v>
      </c>
      <c r="J63" s="4"/>
      <c r="K63" s="2"/>
    </row>
    <row r="64" spans="1:11" ht="21">
      <c r="A64" s="61"/>
      <c r="B64" s="38" t="s">
        <v>128</v>
      </c>
      <c r="C64" s="38" t="s">
        <v>396</v>
      </c>
      <c r="D64" s="44" t="str">
        <f>HYPERLINK("https://www.library.pref.chiba.lg.jp/licsxp-iopac/WOpacMsgNewListToTifTilDetailAction.do?tilcod=1000000672568","読みがたり千葉のむかし話")</f>
        <v>読みがたり千葉のむかし話</v>
      </c>
      <c r="E64" s="11" t="s">
        <v>37</v>
      </c>
      <c r="F64" s="12">
        <v>2005</v>
      </c>
      <c r="G64" s="10" t="s">
        <v>78</v>
      </c>
      <c r="H64" s="54" t="s">
        <v>5</v>
      </c>
      <c r="I64" s="5" t="s">
        <v>31</v>
      </c>
      <c r="J64" s="4"/>
      <c r="K64" s="2"/>
    </row>
    <row r="65" spans="1:11" ht="21">
      <c r="A65" s="61"/>
      <c r="B65" s="38" t="s">
        <v>128</v>
      </c>
      <c r="C65" s="38" t="s">
        <v>396</v>
      </c>
      <c r="D65" s="42" t="str">
        <f>HYPERLINK("https://www.library.pref.chiba.lg.jp/licsxp-iopac/WOpacMsgNewListToTifTilDetailAction.do?tilcod=1000000454818","千葉のむかし話　改訂版")</f>
        <v>千葉のむかし話　改訂版</v>
      </c>
      <c r="E65" s="11" t="s">
        <v>27</v>
      </c>
      <c r="F65" s="12">
        <v>1986</v>
      </c>
      <c r="G65" s="10" t="s">
        <v>38</v>
      </c>
      <c r="H65" s="54" t="s">
        <v>17</v>
      </c>
      <c r="I65" s="5" t="s">
        <v>31</v>
      </c>
      <c r="J65" s="4"/>
      <c r="K65" s="2"/>
    </row>
    <row r="66" spans="1:11" ht="21">
      <c r="A66" s="61"/>
      <c r="B66" s="38" t="s">
        <v>129</v>
      </c>
      <c r="C66" s="38" t="s">
        <v>397</v>
      </c>
      <c r="D66" s="42" t="str">
        <f>HYPERLINK("https://www.library.pref.chiba.lg.jp/licsxp-iopac/WOpacMsgNewListToTifTilDetailAction.do?tilcod=1000000844478","千葉のむかし話　続")</f>
        <v>千葉のむかし話　続</v>
      </c>
      <c r="E66" s="11" t="s">
        <v>37</v>
      </c>
      <c r="F66" s="12">
        <v>1980</v>
      </c>
      <c r="G66" s="10" t="s">
        <v>40</v>
      </c>
      <c r="H66" s="54" t="s">
        <v>5</v>
      </c>
      <c r="I66" s="5" t="s">
        <v>31</v>
      </c>
      <c r="J66" s="4"/>
      <c r="K66" s="2"/>
    </row>
    <row r="67" spans="1:11" ht="21">
      <c r="A67" s="61"/>
      <c r="B67" s="38" t="s">
        <v>184</v>
      </c>
      <c r="C67" s="38" t="s">
        <v>398</v>
      </c>
      <c r="D67" s="42" t="str">
        <f>HYPERLINK("https://www.library.pref.chiba.lg.jp/licsxp-iopac/WOpacMsgNewListToTifTilDetailAction.do?tilcod=1000000844478","千葉のむかし話　続")</f>
        <v>千葉のむかし話　続</v>
      </c>
      <c r="E67" s="11" t="s">
        <v>37</v>
      </c>
      <c r="F67" s="12">
        <v>1980</v>
      </c>
      <c r="G67" s="10" t="s">
        <v>40</v>
      </c>
      <c r="H67" s="54" t="s">
        <v>5</v>
      </c>
      <c r="I67" s="5" t="s">
        <v>31</v>
      </c>
      <c r="J67" s="4"/>
      <c r="K67" s="2"/>
    </row>
    <row r="68" spans="1:11" ht="21">
      <c r="A68" s="61" t="s">
        <v>29</v>
      </c>
      <c r="B68" s="38" t="s">
        <v>130</v>
      </c>
      <c r="C68" s="38" t="s">
        <v>399</v>
      </c>
      <c r="D68" s="42" t="str">
        <f>HYPERLINK("https://www.library.pref.chiba.lg.jp/licsxp-iopac/WOpacMsgNewListToTifTilDetailAction.do?tilcod=1000000454818","千葉のむかし話　改訂版")</f>
        <v>千葉のむかし話　改訂版</v>
      </c>
      <c r="E68" s="11" t="s">
        <v>27</v>
      </c>
      <c r="F68" s="12">
        <v>1986</v>
      </c>
      <c r="G68" s="10" t="s">
        <v>38</v>
      </c>
      <c r="H68" s="54" t="s">
        <v>17</v>
      </c>
      <c r="I68" s="5" t="s">
        <v>29</v>
      </c>
      <c r="J68" s="4"/>
      <c r="K68" s="2"/>
    </row>
    <row r="69" spans="1:11" ht="21">
      <c r="A69" s="61"/>
      <c r="B69" s="38" t="s">
        <v>131</v>
      </c>
      <c r="C69" s="38" t="s">
        <v>375</v>
      </c>
      <c r="D69" s="44" t="str">
        <f>HYPERLINK("https://www.library.pref.chiba.lg.jp/licsxp-iopac/WOpacMsgNewListToTifTilDetailAction.do?tilcod=1000000672568","読みがたり千葉のむかし話")</f>
        <v>読みがたり千葉のむかし話</v>
      </c>
      <c r="E69" s="11" t="s">
        <v>37</v>
      </c>
      <c r="F69" s="12">
        <v>2005</v>
      </c>
      <c r="G69" s="10" t="s">
        <v>78</v>
      </c>
      <c r="H69" s="54" t="s">
        <v>5</v>
      </c>
      <c r="I69" s="5" t="s">
        <v>29</v>
      </c>
      <c r="J69" s="4"/>
      <c r="K69" s="2"/>
    </row>
    <row r="70" spans="1:11" ht="21">
      <c r="A70" s="61"/>
      <c r="B70" s="38" t="s">
        <v>91</v>
      </c>
      <c r="C70" s="38" t="s">
        <v>400</v>
      </c>
      <c r="D70" s="44" t="str">
        <f>HYPERLINK("https://www.library.pref.chiba.lg.jp/licsxp-iopac/WOpacMsgNewListToTifTilDetailAction.do?tilcod=1000000672568","読みがたり千葉のむかし話")</f>
        <v>読みがたり千葉のむかし話</v>
      </c>
      <c r="E70" s="11" t="s">
        <v>37</v>
      </c>
      <c r="F70" s="12">
        <v>2005</v>
      </c>
      <c r="G70" s="10" t="s">
        <v>78</v>
      </c>
      <c r="H70" s="54" t="s">
        <v>5</v>
      </c>
      <c r="I70" s="5" t="s">
        <v>29</v>
      </c>
      <c r="J70" s="4"/>
      <c r="K70" s="2"/>
    </row>
    <row r="71" spans="1:11" ht="21">
      <c r="A71" s="61"/>
      <c r="B71" s="38" t="s">
        <v>91</v>
      </c>
      <c r="C71" s="38" t="s">
        <v>400</v>
      </c>
      <c r="D71" s="42" t="str">
        <f>HYPERLINK("https://www.library.pref.chiba.lg.jp/licsxp-iopac/WOpacMsgNewListToTifTilDetailAction.do?tilcod=1000000454818","千葉のむかし話　改訂版")</f>
        <v>千葉のむかし話　改訂版</v>
      </c>
      <c r="E71" s="11" t="s">
        <v>27</v>
      </c>
      <c r="F71" s="12">
        <v>1986</v>
      </c>
      <c r="G71" s="10" t="s">
        <v>38</v>
      </c>
      <c r="H71" s="54" t="s">
        <v>17</v>
      </c>
      <c r="I71" s="5" t="s">
        <v>29</v>
      </c>
      <c r="J71" s="4"/>
      <c r="K71" s="2"/>
    </row>
    <row r="72" spans="1:11" ht="21">
      <c r="A72" s="61"/>
      <c r="B72" s="38" t="s">
        <v>132</v>
      </c>
      <c r="C72" s="38" t="s">
        <v>401</v>
      </c>
      <c r="D72" s="42" t="str">
        <f>HYPERLINK("https://www.library.pref.chiba.lg.jp/licsxp-iopac/WOpacMsgNewListToTifTilDetailAction.do?tilcod=1000000844478","千葉のむかし話　続")</f>
        <v>千葉のむかし話　続</v>
      </c>
      <c r="E72" s="11" t="s">
        <v>37</v>
      </c>
      <c r="F72" s="12">
        <v>1980</v>
      </c>
      <c r="G72" s="10" t="s">
        <v>40</v>
      </c>
      <c r="H72" s="54" t="s">
        <v>5</v>
      </c>
      <c r="I72" s="5" t="s">
        <v>29</v>
      </c>
      <c r="J72" s="4"/>
      <c r="K72" s="2"/>
    </row>
    <row r="73" spans="1:11" ht="21">
      <c r="A73" s="61"/>
      <c r="B73" s="38" t="s">
        <v>133</v>
      </c>
      <c r="C73" s="38" t="s">
        <v>402</v>
      </c>
      <c r="D73" s="44" t="str">
        <f>HYPERLINK("https://www.library.pref.chiba.lg.jp/licsxp-iopac/WOpacMsgNewListToTifTilDetailAction.do?tilcod=1000000672568","読みがたり千葉のむかし話")</f>
        <v>読みがたり千葉のむかし話</v>
      </c>
      <c r="E73" s="11" t="s">
        <v>37</v>
      </c>
      <c r="F73" s="12">
        <v>2005</v>
      </c>
      <c r="G73" s="10" t="s">
        <v>78</v>
      </c>
      <c r="H73" s="54" t="s">
        <v>5</v>
      </c>
      <c r="I73" s="5" t="s">
        <v>29</v>
      </c>
      <c r="J73" s="4"/>
      <c r="K73" s="2"/>
    </row>
    <row r="74" spans="1:11" ht="21">
      <c r="A74" s="61"/>
      <c r="B74" s="38" t="s">
        <v>133</v>
      </c>
      <c r="C74" s="38" t="s">
        <v>402</v>
      </c>
      <c r="D74" s="42" t="str">
        <f>HYPERLINK("https://www.library.pref.chiba.lg.jp/licsxp-iopac/WOpacMsgNewListToTifTilDetailAction.do?tilcod=1000000454818","千葉のむかし話　改訂版")</f>
        <v>千葉のむかし話　改訂版</v>
      </c>
      <c r="E74" s="11" t="s">
        <v>27</v>
      </c>
      <c r="F74" s="12">
        <v>1986</v>
      </c>
      <c r="G74" s="10" t="s">
        <v>38</v>
      </c>
      <c r="H74" s="54" t="s">
        <v>17</v>
      </c>
      <c r="I74" s="5" t="s">
        <v>29</v>
      </c>
      <c r="J74" s="4"/>
      <c r="K74" s="2"/>
    </row>
    <row r="75" spans="1:11" ht="21">
      <c r="A75" s="61"/>
      <c r="B75" s="38" t="s">
        <v>134</v>
      </c>
      <c r="C75" s="38" t="s">
        <v>403</v>
      </c>
      <c r="D75" s="42" t="str">
        <f>HYPERLINK("https://www.library.pref.chiba.lg.jp/licsxp-iopac/WOpacMsgNewListToTifTilDetailAction.do?tilcod=1000000844478","千葉のむかし話　続")</f>
        <v>千葉のむかし話　続</v>
      </c>
      <c r="E75" s="11" t="s">
        <v>37</v>
      </c>
      <c r="F75" s="12">
        <v>1980</v>
      </c>
      <c r="G75" s="10" t="s">
        <v>40</v>
      </c>
      <c r="H75" s="54" t="s">
        <v>5</v>
      </c>
      <c r="I75" s="5" t="s">
        <v>29</v>
      </c>
      <c r="J75" s="4"/>
      <c r="K75" s="2"/>
    </row>
    <row r="76" spans="1:11" ht="21">
      <c r="A76" s="61" t="s">
        <v>20</v>
      </c>
      <c r="B76" s="38" t="s">
        <v>142</v>
      </c>
      <c r="C76" s="38" t="s">
        <v>271</v>
      </c>
      <c r="D76" s="42" t="str">
        <f>HYPERLINK("https://www.library.pref.chiba.lg.jp/licsxp-iopac/WOpacMsgNewListToTifTilDetailAction.do?tilcod=1000000735541","しょうじょう寺のたぬき")</f>
        <v>しょうじょう寺のたぬき</v>
      </c>
      <c r="E76" s="11" t="s">
        <v>272</v>
      </c>
      <c r="F76" s="12">
        <v>1976</v>
      </c>
      <c r="G76" s="10" t="s">
        <v>273</v>
      </c>
      <c r="H76" s="54" t="s">
        <v>5</v>
      </c>
      <c r="I76" s="5" t="s">
        <v>20</v>
      </c>
      <c r="J76" s="55"/>
      <c r="K76" s="2"/>
    </row>
    <row r="77" spans="1:11" ht="21">
      <c r="A77" s="61"/>
      <c r="B77" s="38" t="s">
        <v>143</v>
      </c>
      <c r="C77" s="38" t="s">
        <v>274</v>
      </c>
      <c r="D77" s="42" t="str">
        <f>HYPERLINK("https://www.library.pref.chiba.lg.jp/licsxp-iopac/WOpacMsgNewListToTifTilDetailAction.do?tilcod=1000000734293","房総の民話")</f>
        <v>房総の民話</v>
      </c>
      <c r="E77" s="11" t="s">
        <v>51</v>
      </c>
      <c r="F77" s="12">
        <v>1978</v>
      </c>
      <c r="G77" s="10" t="s">
        <v>77</v>
      </c>
      <c r="H77" s="54" t="s">
        <v>45</v>
      </c>
      <c r="I77" s="5" t="s">
        <v>20</v>
      </c>
      <c r="J77" s="55" t="s">
        <v>54</v>
      </c>
      <c r="K77" s="2"/>
    </row>
    <row r="78" spans="1:11" ht="21">
      <c r="A78" s="61"/>
      <c r="B78" s="38" t="s">
        <v>144</v>
      </c>
      <c r="C78" s="38" t="s">
        <v>275</v>
      </c>
      <c r="D78" s="42" t="str">
        <f>HYPERLINK("https://www.library.pref.chiba.lg.jp/licsxp-iopac/WOpacMsgNewListToTifTilDetailAction.do?tilcod=1000000734293","房総の民話")</f>
        <v>房総の民話</v>
      </c>
      <c r="E78" s="11" t="s">
        <v>51</v>
      </c>
      <c r="F78" s="12">
        <v>1978</v>
      </c>
      <c r="G78" s="10" t="s">
        <v>77</v>
      </c>
      <c r="H78" s="54" t="s">
        <v>45</v>
      </c>
      <c r="I78" s="5" t="s">
        <v>20</v>
      </c>
      <c r="J78" s="55"/>
      <c r="K78" s="2"/>
    </row>
    <row r="79" spans="1:11" ht="21">
      <c r="A79" s="61"/>
      <c r="B79" s="38" t="s">
        <v>145</v>
      </c>
      <c r="C79" s="38" t="s">
        <v>276</v>
      </c>
      <c r="D79" s="42" t="str">
        <f>HYPERLINK("https://www.library.pref.chiba.lg.jp/licsxp-iopac/WOpacMsgNewListToTifTilDetailAction.do?tilcod=1000000734293","房総の民話")</f>
        <v>房総の民話</v>
      </c>
      <c r="E79" s="11" t="s">
        <v>51</v>
      </c>
      <c r="F79" s="12">
        <v>1978</v>
      </c>
      <c r="G79" s="10" t="s">
        <v>77</v>
      </c>
      <c r="H79" s="54" t="s">
        <v>45</v>
      </c>
      <c r="I79" s="5" t="s">
        <v>20</v>
      </c>
      <c r="J79" s="55"/>
      <c r="K79" s="2"/>
    </row>
    <row r="80" spans="1:11" ht="21">
      <c r="A80" s="61"/>
      <c r="B80" s="38" t="s">
        <v>191</v>
      </c>
      <c r="C80" s="38" t="s">
        <v>277</v>
      </c>
      <c r="D80" s="42" t="str">
        <f>HYPERLINK("https://www.library.pref.chiba.lg.jp/licsxp-iopac/WOpacMsgNewListToTifTilDetailAction.do?tilcod=1000000734293","房総の民話")</f>
        <v>房総の民話</v>
      </c>
      <c r="E80" s="11" t="s">
        <v>51</v>
      </c>
      <c r="F80" s="12">
        <v>1978</v>
      </c>
      <c r="G80" s="10" t="s">
        <v>77</v>
      </c>
      <c r="H80" s="54" t="s">
        <v>45</v>
      </c>
      <c r="I80" s="5" t="s">
        <v>20</v>
      </c>
      <c r="J80" s="55"/>
      <c r="K80" s="2"/>
    </row>
    <row r="81" spans="1:11" ht="21">
      <c r="A81" s="61"/>
      <c r="B81" s="38" t="s">
        <v>146</v>
      </c>
      <c r="C81" s="38" t="s">
        <v>278</v>
      </c>
      <c r="D81" s="42" t="str">
        <f>HYPERLINK("https://www.library.pref.chiba.lg.jp/licsxp-iopac/WOpacMsgNewListToTifTilDetailAction.do?tilcod=1000000734293","房総の民話")</f>
        <v>房総の民話</v>
      </c>
      <c r="E81" s="11" t="s">
        <v>51</v>
      </c>
      <c r="F81" s="12">
        <v>1978</v>
      </c>
      <c r="G81" s="10" t="s">
        <v>77</v>
      </c>
      <c r="H81" s="54" t="s">
        <v>45</v>
      </c>
      <c r="I81" s="5" t="s">
        <v>20</v>
      </c>
      <c r="J81" s="55" t="s">
        <v>54</v>
      </c>
      <c r="K81" s="2"/>
    </row>
    <row r="82" spans="1:11" ht="21">
      <c r="A82" s="61"/>
      <c r="B82" s="38" t="s">
        <v>220</v>
      </c>
      <c r="C82" s="38" t="s">
        <v>279</v>
      </c>
      <c r="D82" s="42" t="str">
        <f>HYPERLINK("https://www.library.pref.chiba.lg.jp/licsxp-iopac/WOpacMsgNewListToTifTilDetailAction.do?tilcod=1000000735541","しょうじょう寺のたぬき")</f>
        <v>しょうじょう寺のたぬき</v>
      </c>
      <c r="E82" s="11" t="s">
        <v>176</v>
      </c>
      <c r="F82" s="12">
        <v>1976</v>
      </c>
      <c r="G82" s="10" t="s">
        <v>280</v>
      </c>
      <c r="H82" s="54" t="s">
        <v>5</v>
      </c>
      <c r="I82" s="5" t="s">
        <v>20</v>
      </c>
      <c r="J82" s="55"/>
      <c r="K82" s="2"/>
    </row>
    <row r="83" spans="1:11" ht="21">
      <c r="A83" s="61"/>
      <c r="B83" s="38" t="s">
        <v>92</v>
      </c>
      <c r="C83" s="38" t="s">
        <v>281</v>
      </c>
      <c r="D83" s="42" t="str">
        <f>HYPERLINK("https://www.library.pref.chiba.lg.jp/licsxp-iopac/WOpacMsgNewListToTifTilDetailAction.do?tilcod=1000000734293","房総の民話")</f>
        <v>房総の民話</v>
      </c>
      <c r="E83" s="11" t="s">
        <v>51</v>
      </c>
      <c r="F83" s="12">
        <v>1978</v>
      </c>
      <c r="G83" s="10" t="s">
        <v>77</v>
      </c>
      <c r="H83" s="54" t="s">
        <v>45</v>
      </c>
      <c r="I83" s="5" t="s">
        <v>20</v>
      </c>
      <c r="J83" s="55" t="s">
        <v>54</v>
      </c>
      <c r="K83" s="2"/>
    </row>
    <row r="84" spans="1:11" ht="21">
      <c r="A84" s="61"/>
      <c r="B84" s="38" t="s">
        <v>147</v>
      </c>
      <c r="C84" s="38" t="s">
        <v>282</v>
      </c>
      <c r="D84" s="42" t="str">
        <f>HYPERLINK("https://www.library.pref.chiba.lg.jp/licsxp-iopac/WOpacMsgNewListToTifTilDetailAction.do?tilcod=1000000734293","房総の民話")</f>
        <v>房総の民話</v>
      </c>
      <c r="E84" s="11" t="s">
        <v>51</v>
      </c>
      <c r="F84" s="12">
        <v>1978</v>
      </c>
      <c r="G84" s="10" t="s">
        <v>77</v>
      </c>
      <c r="H84" s="54" t="s">
        <v>45</v>
      </c>
      <c r="I84" s="5" t="s">
        <v>20</v>
      </c>
      <c r="J84" s="55" t="s">
        <v>54</v>
      </c>
      <c r="K84" s="2"/>
    </row>
    <row r="85" spans="1:11" ht="21">
      <c r="A85" s="61"/>
      <c r="B85" s="38" t="s">
        <v>148</v>
      </c>
      <c r="C85" s="38" t="s">
        <v>283</v>
      </c>
      <c r="D85" s="42" t="str">
        <f>HYPERLINK("https://www.library.pref.chiba.lg.jp/licsxp-iopac/WOpacMsgNewListToTifTilDetailAction.do?tilcod=1000000734293","房総の民話")</f>
        <v>房総の民話</v>
      </c>
      <c r="E85" s="11" t="s">
        <v>51</v>
      </c>
      <c r="F85" s="12">
        <v>1978</v>
      </c>
      <c r="G85" s="10" t="s">
        <v>77</v>
      </c>
      <c r="H85" s="54" t="s">
        <v>45</v>
      </c>
      <c r="I85" s="5" t="s">
        <v>20</v>
      </c>
      <c r="J85" s="55" t="s">
        <v>54</v>
      </c>
      <c r="K85" s="2"/>
    </row>
    <row r="86" spans="1:11" ht="21">
      <c r="A86" s="61"/>
      <c r="B86" s="38" t="s">
        <v>149</v>
      </c>
      <c r="C86" s="38" t="s">
        <v>284</v>
      </c>
      <c r="D86" s="42" t="str">
        <f>HYPERLINK("https://www.library.pref.chiba.lg.jp/licsxp-iopac/WOpacMsgNewListToTifTilDetailAction.do?tilcod=1000000734293","房総の民話")</f>
        <v>房総の民話</v>
      </c>
      <c r="E86" s="11" t="s">
        <v>51</v>
      </c>
      <c r="F86" s="12">
        <v>1978</v>
      </c>
      <c r="G86" s="10" t="s">
        <v>77</v>
      </c>
      <c r="H86" s="54" t="s">
        <v>45</v>
      </c>
      <c r="I86" s="5" t="s">
        <v>20</v>
      </c>
      <c r="J86" s="55" t="s">
        <v>55</v>
      </c>
      <c r="K86"/>
    </row>
    <row r="87" spans="1:11" ht="21">
      <c r="A87" s="61" t="s">
        <v>21</v>
      </c>
      <c r="B87" s="38" t="s">
        <v>150</v>
      </c>
      <c r="C87" s="38" t="s">
        <v>329</v>
      </c>
      <c r="D87" s="42" t="str">
        <f>HYPERLINK("https://www.library.pref.chiba.lg.jp/licsxp-iopac/WOpacMsgNewListToTifTilDetailAction.do?tilcod=1000000734293","房総の民話")</f>
        <v>房総の民話</v>
      </c>
      <c r="E87" s="11" t="s">
        <v>51</v>
      </c>
      <c r="F87" s="12">
        <v>1978</v>
      </c>
      <c r="G87" s="10" t="s">
        <v>77</v>
      </c>
      <c r="H87" s="54" t="s">
        <v>45</v>
      </c>
      <c r="I87" s="5" t="s">
        <v>56</v>
      </c>
      <c r="J87" s="55"/>
      <c r="K87" s="2"/>
    </row>
    <row r="88" spans="1:11" ht="21">
      <c r="A88" s="61"/>
      <c r="B88" s="38" t="s">
        <v>188</v>
      </c>
      <c r="C88" s="38" t="s">
        <v>330</v>
      </c>
      <c r="D88" s="42" t="str">
        <f>HYPERLINK("https://www.library.pref.chiba.lg.jp/licsxp-iopac/WOpacMsgNewListToTifTilDetailAction.do?tilcod=1000000734293","房総の民話")</f>
        <v>房総の民話</v>
      </c>
      <c r="E88" s="11" t="s">
        <v>51</v>
      </c>
      <c r="F88" s="12">
        <v>1978</v>
      </c>
      <c r="G88" s="10" t="s">
        <v>77</v>
      </c>
      <c r="H88" s="54" t="s">
        <v>45</v>
      </c>
      <c r="I88" s="5" t="s">
        <v>58</v>
      </c>
      <c r="J88" s="55"/>
      <c r="K88" s="2"/>
    </row>
    <row r="89" spans="1:11" ht="21">
      <c r="A89" s="61"/>
      <c r="B89" s="38" t="s">
        <v>138</v>
      </c>
      <c r="C89" s="38" t="s">
        <v>331</v>
      </c>
      <c r="D89" s="42" t="str">
        <f>HYPERLINK("https://www.library.pref.chiba.lg.jp/licsxp-iopac/WOpacMsgNewListToTifTilDetailAction.do?tilcod=1000000734293","房総の民話")</f>
        <v>房総の民話</v>
      </c>
      <c r="E89" s="11" t="s">
        <v>51</v>
      </c>
      <c r="F89" s="12">
        <v>1978</v>
      </c>
      <c r="G89" s="10" t="s">
        <v>77</v>
      </c>
      <c r="H89" s="54" t="s">
        <v>45</v>
      </c>
      <c r="I89" s="5" t="s">
        <v>56</v>
      </c>
      <c r="J89" s="55"/>
      <c r="K89" s="2"/>
    </row>
    <row r="90" spans="1:11" ht="21">
      <c r="A90" s="61"/>
      <c r="B90" s="38" t="s">
        <v>151</v>
      </c>
      <c r="C90" s="38" t="s">
        <v>332</v>
      </c>
      <c r="D90" s="42" t="str">
        <f>HYPERLINK("https://www.library.pref.chiba.lg.jp/licsxp-iopac/WOpacMsgNewListToTifTilDetailAction.do?tilcod=1000000734293","房総の民話")</f>
        <v>房総の民話</v>
      </c>
      <c r="E90" s="11" t="s">
        <v>51</v>
      </c>
      <c r="F90" s="12">
        <v>1978</v>
      </c>
      <c r="G90" s="10" t="s">
        <v>77</v>
      </c>
      <c r="H90" s="54" t="s">
        <v>45</v>
      </c>
      <c r="I90" s="5" t="s">
        <v>56</v>
      </c>
      <c r="J90" s="55"/>
      <c r="K90" s="2"/>
    </row>
    <row r="91" spans="1:11" ht="21">
      <c r="A91" s="61"/>
      <c r="B91" s="38" t="s">
        <v>140</v>
      </c>
      <c r="C91" s="38" t="s">
        <v>333</v>
      </c>
      <c r="D91" s="42" t="str">
        <f>HYPERLINK("https://www.library.pref.chiba.lg.jp/licsxp-iopac/WOpacMsgNewListToTifTilDetailAction.do?tilcod=1000000734293","房総の民話")</f>
        <v>房総の民話</v>
      </c>
      <c r="E91" s="11" t="s">
        <v>51</v>
      </c>
      <c r="F91" s="12">
        <v>1978</v>
      </c>
      <c r="G91" s="10" t="s">
        <v>77</v>
      </c>
      <c r="H91" s="54" t="s">
        <v>45</v>
      </c>
      <c r="I91" s="5" t="s">
        <v>57</v>
      </c>
      <c r="J91" s="55"/>
      <c r="K91"/>
    </row>
    <row r="92" spans="1:11" ht="21">
      <c r="A92" s="61"/>
      <c r="B92" s="38" t="s">
        <v>152</v>
      </c>
      <c r="C92" s="38" t="s">
        <v>334</v>
      </c>
      <c r="D92" s="42" t="str">
        <f>HYPERLINK("https://www.library.pref.chiba.lg.jp/licsxp-iopac/WOpacMsgNewListToTifTilDetailAction.do?tilcod=1000000734293","房総の民話")</f>
        <v>房総の民話</v>
      </c>
      <c r="E92" s="11" t="s">
        <v>51</v>
      </c>
      <c r="F92" s="12">
        <v>1978</v>
      </c>
      <c r="G92" s="10" t="s">
        <v>77</v>
      </c>
      <c r="H92" s="54" t="s">
        <v>45</v>
      </c>
      <c r="I92" s="5" t="s">
        <v>56</v>
      </c>
      <c r="J92" s="55"/>
      <c r="K92"/>
    </row>
    <row r="93" spans="1:11" ht="21">
      <c r="A93" s="61"/>
      <c r="B93" s="38" t="s">
        <v>153</v>
      </c>
      <c r="C93" s="38" t="s">
        <v>335</v>
      </c>
      <c r="D93" s="42" t="str">
        <f>HYPERLINK("https://www.library.pref.chiba.lg.jp/licsxp-iopac/WOpacMsgNewListToTifTilDetailAction.do?tilcod=1000000734293","房総の民話")</f>
        <v>房総の民話</v>
      </c>
      <c r="E93" s="11" t="s">
        <v>51</v>
      </c>
      <c r="F93" s="12">
        <v>1978</v>
      </c>
      <c r="G93" s="10" t="s">
        <v>77</v>
      </c>
      <c r="H93" s="54" t="s">
        <v>45</v>
      </c>
      <c r="I93" s="5" t="s">
        <v>56</v>
      </c>
      <c r="J93" s="55"/>
      <c r="K93"/>
    </row>
    <row r="94" spans="1:11" ht="21">
      <c r="A94" s="61"/>
      <c r="B94" s="38" t="s">
        <v>154</v>
      </c>
      <c r="C94" s="38" t="s">
        <v>336</v>
      </c>
      <c r="D94" s="42" t="str">
        <f>HYPERLINK("https://www.library.pref.chiba.lg.jp/licsxp-iopac/WOpacMsgNewListToTifTilDetailAction.do?tilcod=1000000734293","房総の民話")</f>
        <v>房総の民話</v>
      </c>
      <c r="E94" s="11" t="s">
        <v>51</v>
      </c>
      <c r="F94" s="12">
        <v>1978</v>
      </c>
      <c r="G94" s="10" t="s">
        <v>77</v>
      </c>
      <c r="H94" s="54" t="s">
        <v>45</v>
      </c>
      <c r="I94" s="5" t="s">
        <v>56</v>
      </c>
      <c r="J94" s="55"/>
      <c r="K94"/>
    </row>
    <row r="95" spans="1:11" ht="21">
      <c r="A95" s="61" t="s">
        <v>19</v>
      </c>
      <c r="B95" s="38" t="s">
        <v>135</v>
      </c>
      <c r="C95" s="38" t="s">
        <v>360</v>
      </c>
      <c r="D95" s="44" t="str">
        <f>HYPERLINK("https://www.library.pref.chiba.lg.jp/licsxp-iopac/WOpacMsgNewListToTifTilDetailAction.do?tilcod=1000001973828","夷隅むかしむかし　第３集")</f>
        <v>夷隅むかしむかし　第３集</v>
      </c>
      <c r="E95" s="11" t="s">
        <v>361</v>
      </c>
      <c r="F95" s="12">
        <v>2008</v>
      </c>
      <c r="G95" s="10" t="s">
        <v>80</v>
      </c>
      <c r="H95" s="54" t="s">
        <v>5</v>
      </c>
      <c r="I95" s="5" t="s">
        <v>19</v>
      </c>
      <c r="J95" s="55"/>
      <c r="K95"/>
    </row>
    <row r="96" spans="1:11" ht="21">
      <c r="A96" s="61"/>
      <c r="B96" s="38" t="s">
        <v>186</v>
      </c>
      <c r="C96" s="38" t="s">
        <v>362</v>
      </c>
      <c r="D96" s="44" t="str">
        <f>HYPERLINK("https://www.library.pref.chiba.lg.jp/licsxp-iopac/WOpacMsgNewListToTifTilDetailAction.do?tilcod=1000001973828","夷隅むかしむかし　第３集")</f>
        <v>夷隅むかしむかし　第３集</v>
      </c>
      <c r="E96" s="11" t="s">
        <v>363</v>
      </c>
      <c r="F96" s="12">
        <v>2008</v>
      </c>
      <c r="G96" s="10" t="s">
        <v>80</v>
      </c>
      <c r="H96" s="54" t="s">
        <v>5</v>
      </c>
      <c r="I96" s="5" t="s">
        <v>19</v>
      </c>
      <c r="J96" s="55"/>
      <c r="K96"/>
    </row>
    <row r="97" spans="1:11" ht="21">
      <c r="A97" s="61"/>
      <c r="B97" s="38" t="s">
        <v>136</v>
      </c>
      <c r="C97" s="38" t="s">
        <v>364</v>
      </c>
      <c r="D97" s="44" t="str">
        <f>HYPERLINK("https://www.library.pref.chiba.lg.jp/licsxp-iopac/WOpacMsgNewListToTifTilDetailAction.do?tilcod=1000001973828","夷隅むかしむかし　第３集")</f>
        <v>夷隅むかしむかし　第３集</v>
      </c>
      <c r="E97" s="11" t="s">
        <v>185</v>
      </c>
      <c r="F97" s="12">
        <v>2008</v>
      </c>
      <c r="G97" s="10" t="s">
        <v>80</v>
      </c>
      <c r="H97" s="54" t="s">
        <v>5</v>
      </c>
      <c r="I97" s="5" t="s">
        <v>19</v>
      </c>
      <c r="J97" s="55"/>
      <c r="K97" s="2"/>
    </row>
    <row r="98" spans="1:11" ht="21">
      <c r="A98" s="61"/>
      <c r="B98" s="38" t="s">
        <v>187</v>
      </c>
      <c r="C98" s="38" t="s">
        <v>365</v>
      </c>
      <c r="D98" s="44" t="str">
        <f>HYPERLINK("https://www.library.pref.chiba.lg.jp/licsxp-iopac/WOpacMsgNewListToTifTilDetailAction.do?tilcod=1000001973828","夷隅むかしむかし　第３集")</f>
        <v>夷隅むかしむかし　第３集</v>
      </c>
      <c r="E98" s="11" t="s">
        <v>366</v>
      </c>
      <c r="F98" s="12">
        <v>2008</v>
      </c>
      <c r="G98" s="10" t="s">
        <v>80</v>
      </c>
      <c r="H98" s="54" t="s">
        <v>5</v>
      </c>
      <c r="I98" s="5" t="s">
        <v>19</v>
      </c>
      <c r="J98" s="55"/>
      <c r="K98" s="2"/>
    </row>
    <row r="99" spans="1:11" ht="42">
      <c r="A99" s="62" t="s">
        <v>8</v>
      </c>
      <c r="B99" s="38" t="s">
        <v>97</v>
      </c>
      <c r="C99" s="38" t="s">
        <v>285</v>
      </c>
      <c r="D99" s="42" t="str">
        <f>HYPERLINK("https://www.library.pref.chiba.lg.jp/licsxp-iopac/WOpacMsgNewListToTifTilDetailAction.do?tilcod=1000000844389","千葉県の民話　続")</f>
        <v>千葉県の民話　続</v>
      </c>
      <c r="E99" s="11" t="s">
        <v>43</v>
      </c>
      <c r="F99" s="12">
        <v>1981</v>
      </c>
      <c r="G99" s="10" t="s">
        <v>44</v>
      </c>
      <c r="H99" s="54" t="s">
        <v>45</v>
      </c>
      <c r="I99" s="5" t="s">
        <v>47</v>
      </c>
      <c r="J99" s="55"/>
      <c r="K99"/>
    </row>
    <row r="100" spans="1:11" ht="42.75" customHeight="1">
      <c r="A100" s="62"/>
      <c r="B100" s="38" t="s">
        <v>98</v>
      </c>
      <c r="C100" s="38" t="s">
        <v>286</v>
      </c>
      <c r="D100" s="42" t="str">
        <f>HYPERLINK("https://www.library.pref.chiba.lg.jp/licsxp-iopac/WOpacMsgNewListToTifTilDetailAction.do?tilcod=1000000844389","千葉県の民話　続")</f>
        <v>千葉県の民話　続</v>
      </c>
      <c r="E100" s="11" t="s">
        <v>43</v>
      </c>
      <c r="F100" s="12">
        <v>1981</v>
      </c>
      <c r="G100" s="10" t="s">
        <v>44</v>
      </c>
      <c r="H100" s="54" t="s">
        <v>45</v>
      </c>
      <c r="I100" s="5" t="s">
        <v>47</v>
      </c>
      <c r="J100" s="55"/>
      <c r="K100"/>
    </row>
    <row r="101" spans="1:11" ht="27">
      <c r="A101" s="62"/>
      <c r="B101" s="38" t="s">
        <v>99</v>
      </c>
      <c r="C101" s="38" t="s">
        <v>287</v>
      </c>
      <c r="D101" s="42" t="str">
        <f>HYPERLINK("https://www.library.pref.chiba.lg.jp/licsxp-iopac/WOpacMsgNewListToTifTilDetailAction.do?tilcod=1000000844389","千葉県の民話　続")</f>
        <v>千葉県の民話　続</v>
      </c>
      <c r="E101" s="11" t="s">
        <v>43</v>
      </c>
      <c r="F101" s="12">
        <v>1981</v>
      </c>
      <c r="G101" s="10" t="s">
        <v>44</v>
      </c>
      <c r="H101" s="54" t="s">
        <v>45</v>
      </c>
      <c r="I101" s="5" t="s">
        <v>48</v>
      </c>
      <c r="J101" s="55"/>
      <c r="K101"/>
    </row>
    <row r="102" spans="1:11" ht="39" customHeight="1">
      <c r="A102" s="62"/>
      <c r="B102" s="38" t="s">
        <v>208</v>
      </c>
      <c r="C102" s="38" t="s">
        <v>288</v>
      </c>
      <c r="D102" s="42" t="str">
        <f>HYPERLINK("https://www.library.pref.chiba.lg.jp/licsxp-iopac/WOpacMsgNewListToTifTilDetailAction.do?tilcod=1000000844389","千葉県の民話　続")</f>
        <v>千葉県の民話　続</v>
      </c>
      <c r="E102" s="11" t="s">
        <v>43</v>
      </c>
      <c r="F102" s="12">
        <v>1981</v>
      </c>
      <c r="G102" s="10" t="s">
        <v>44</v>
      </c>
      <c r="H102" s="54" t="s">
        <v>45</v>
      </c>
      <c r="I102" s="5" t="s">
        <v>48</v>
      </c>
      <c r="J102" s="55"/>
      <c r="K102"/>
    </row>
    <row r="103" spans="1:11" ht="27">
      <c r="A103" s="3" t="s">
        <v>84</v>
      </c>
      <c r="B103" s="38" t="s">
        <v>374</v>
      </c>
      <c r="C103" s="38" t="s">
        <v>375</v>
      </c>
      <c r="D103" s="44" t="str">
        <f>HYPERLINK("https://www.library.pref.chiba.lg.jp/licsxp-iopac/WOpacMsgNewListToTifTilDetailAction.do?tilcod=1000000325623","かえるのはらはなぜおおきい長生ちほうのはなし")</f>
        <v>かえるのはらはなぜおおきい長生ちほうのはなし</v>
      </c>
      <c r="E103" s="11" t="s">
        <v>376</v>
      </c>
      <c r="F103" s="37">
        <v>1991</v>
      </c>
      <c r="G103" s="10" t="s">
        <v>81</v>
      </c>
      <c r="H103" s="54" t="s">
        <v>5</v>
      </c>
      <c r="I103" s="5" t="s">
        <v>84</v>
      </c>
      <c r="J103" s="55"/>
      <c r="K103" s="2"/>
    </row>
    <row r="104" spans="1:11" ht="21">
      <c r="A104" s="64" t="s">
        <v>26</v>
      </c>
      <c r="B104" s="38" t="s">
        <v>188</v>
      </c>
      <c r="C104" s="38" t="s">
        <v>343</v>
      </c>
      <c r="D104" s="42" t="str">
        <f>HYPERLINK("https://www.library.pref.chiba.lg.jp/licsxp-iopac/WOpacMsgNewListToTifTilDetailAction.do?tilcod=1000000734293","房総の民話")</f>
        <v>房総の民話</v>
      </c>
      <c r="E104" s="11" t="s">
        <v>51</v>
      </c>
      <c r="F104" s="12">
        <v>1978</v>
      </c>
      <c r="G104" s="10" t="s">
        <v>77</v>
      </c>
      <c r="H104" s="54" t="s">
        <v>45</v>
      </c>
      <c r="I104" s="5" t="s">
        <v>58</v>
      </c>
      <c r="J104" s="55"/>
      <c r="K104" s="2"/>
    </row>
    <row r="105" spans="1:11" ht="21">
      <c r="A105" s="64"/>
      <c r="B105" s="38" t="s">
        <v>137</v>
      </c>
      <c r="C105" s="38" t="s">
        <v>331</v>
      </c>
      <c r="D105" s="42" t="str">
        <f>HYPERLINK("https://www.library.pref.chiba.lg.jp/licsxp-iopac/WOpacMsgNewListToTifTilDetailAction.do?tilcod=1000000905526","千葉のふるさとむかし話")</f>
        <v>千葉のふるさとむかし話</v>
      </c>
      <c r="E105" s="11" t="s">
        <v>344</v>
      </c>
      <c r="F105" s="12">
        <v>1992</v>
      </c>
      <c r="G105" s="10" t="s">
        <v>79</v>
      </c>
      <c r="H105" s="54" t="s">
        <v>5</v>
      </c>
      <c r="I105" s="5" t="s">
        <v>9</v>
      </c>
      <c r="J105" s="55"/>
      <c r="K105"/>
    </row>
    <row r="106" spans="1:11" ht="21">
      <c r="A106" s="64"/>
      <c r="B106" s="38" t="s">
        <v>138</v>
      </c>
      <c r="C106" s="38" t="s">
        <v>331</v>
      </c>
      <c r="D106" s="44" t="str">
        <f>HYPERLINK("https://www.library.pref.chiba.lg.jp/licsxp-iopac/WOpacMsgNewListToTifTilDetailAction.do?tilcod=1000000844473","房総むかしばなし　その１")</f>
        <v>房総むかしばなし　その１</v>
      </c>
      <c r="E106" s="11" t="s">
        <v>68</v>
      </c>
      <c r="F106" s="12">
        <v>1978</v>
      </c>
      <c r="G106" s="10" t="s">
        <v>77</v>
      </c>
      <c r="H106" s="54" t="s">
        <v>23</v>
      </c>
      <c r="I106" s="5" t="s">
        <v>9</v>
      </c>
      <c r="J106" s="55"/>
      <c r="K106"/>
    </row>
    <row r="107" spans="1:11" ht="27">
      <c r="A107" s="64"/>
      <c r="B107" s="46" t="s">
        <v>232</v>
      </c>
      <c r="C107" s="46" t="s">
        <v>345</v>
      </c>
      <c r="D107" s="44" t="str">
        <f>HYPERLINK("https://www.library.pref.chiba.lg.jp/licsxp-iopac/WOpacMsgNewListToTifTilDetailAction.do?tilcod=1000000871997","房総の伝説")</f>
        <v>房総の伝説</v>
      </c>
      <c r="E107" s="46" t="s">
        <v>233</v>
      </c>
      <c r="F107" s="45">
        <v>1975</v>
      </c>
      <c r="G107" s="47" t="s">
        <v>234</v>
      </c>
      <c r="H107" s="46" t="s">
        <v>235</v>
      </c>
      <c r="I107" s="46" t="s">
        <v>236</v>
      </c>
      <c r="J107" s="57" t="s">
        <v>237</v>
      </c>
      <c r="K107"/>
    </row>
    <row r="108" spans="1:11" ht="27">
      <c r="A108" s="64"/>
      <c r="B108" s="46" t="s">
        <v>238</v>
      </c>
      <c r="C108" s="46" t="s">
        <v>346</v>
      </c>
      <c r="D108" s="44" t="str">
        <f>HYPERLINK("https://www.library.pref.chiba.lg.jp/licsxp-iopac/WOpacMsgNewListToTifTilDetailAction.do?tilcod=1000000871997","房総の伝説")</f>
        <v>房総の伝説</v>
      </c>
      <c r="E108" s="46" t="s">
        <v>233</v>
      </c>
      <c r="F108" s="45">
        <v>1975</v>
      </c>
      <c r="G108" s="47" t="s">
        <v>234</v>
      </c>
      <c r="H108" s="46" t="s">
        <v>235</v>
      </c>
      <c r="I108" s="46" t="s">
        <v>239</v>
      </c>
      <c r="J108" s="57" t="s">
        <v>240</v>
      </c>
      <c r="K108"/>
    </row>
    <row r="109" spans="1:11" ht="21">
      <c r="A109" s="64"/>
      <c r="B109" s="38" t="s">
        <v>101</v>
      </c>
      <c r="C109" s="38" t="s">
        <v>347</v>
      </c>
      <c r="D109" s="42" t="str">
        <f>HYPERLINK("https://www.library.pref.chiba.lg.jp/licsxp-iopac/WOpacMsgNewListToTifTilDetailAction.do?tilcod=1000000844389","千葉県の民話　続")</f>
        <v>千葉県の民話　続</v>
      </c>
      <c r="E109" s="11" t="s">
        <v>43</v>
      </c>
      <c r="F109" s="12">
        <v>1981</v>
      </c>
      <c r="G109" s="10" t="s">
        <v>44</v>
      </c>
      <c r="H109" s="54" t="s">
        <v>45</v>
      </c>
      <c r="I109" s="5" t="s">
        <v>9</v>
      </c>
      <c r="J109" s="55"/>
      <c r="K109"/>
    </row>
    <row r="110" spans="1:11" ht="21">
      <c r="A110" s="64"/>
      <c r="B110" s="38" t="s">
        <v>139</v>
      </c>
      <c r="C110" s="38" t="s">
        <v>348</v>
      </c>
      <c r="D110" s="42" t="str">
        <f>HYPERLINK("https://www.library.pref.chiba.lg.jp/licsxp-iopac/WOpacMsgNewListToTifTilDetailAction.do?tilcod=1000000734293","房総の民話")</f>
        <v>房総の民話</v>
      </c>
      <c r="E110" s="11" t="s">
        <v>51</v>
      </c>
      <c r="F110" s="12">
        <v>1978</v>
      </c>
      <c r="G110" s="10" t="s">
        <v>77</v>
      </c>
      <c r="H110" s="54" t="s">
        <v>45</v>
      </c>
      <c r="I110" s="5" t="s">
        <v>9</v>
      </c>
      <c r="J110" s="55" t="s">
        <v>55</v>
      </c>
      <c r="K110"/>
    </row>
    <row r="111" spans="1:11" ht="21">
      <c r="A111" s="64"/>
      <c r="B111" s="38" t="s">
        <v>140</v>
      </c>
      <c r="C111" s="38" t="s">
        <v>333</v>
      </c>
      <c r="D111" s="42" t="str">
        <f>HYPERLINK("https://www.library.pref.chiba.lg.jp/licsxp-iopac/WOpacMsgNewListToTifTilDetailAction.do?tilcod=1000000734293","房総の民話")</f>
        <v>房総の民話</v>
      </c>
      <c r="E111" s="11" t="s">
        <v>51</v>
      </c>
      <c r="F111" s="12">
        <v>1978</v>
      </c>
      <c r="G111" s="10" t="s">
        <v>77</v>
      </c>
      <c r="H111" s="54" t="s">
        <v>45</v>
      </c>
      <c r="I111" s="5" t="s">
        <v>57</v>
      </c>
      <c r="J111" s="55"/>
      <c r="K111"/>
    </row>
    <row r="112" spans="1:11" ht="21">
      <c r="A112" s="64"/>
      <c r="B112" s="38" t="s">
        <v>209</v>
      </c>
      <c r="C112" s="38" t="s">
        <v>349</v>
      </c>
      <c r="D112" s="44" t="str">
        <f>HYPERLINK("https://www.library.pref.chiba.lg.jp/licsxp-iopac/WOpacMsgNewListToTifTilDetailAction.do?tilcod=1000000844473","房総むかしばなし　その１")</f>
        <v>房総むかしばなし　その１</v>
      </c>
      <c r="E112" s="11" t="s">
        <v>68</v>
      </c>
      <c r="F112" s="12">
        <v>1978</v>
      </c>
      <c r="G112" s="10" t="s">
        <v>77</v>
      </c>
      <c r="H112" s="54" t="s">
        <v>23</v>
      </c>
      <c r="I112" s="5" t="s">
        <v>9</v>
      </c>
      <c r="J112" s="55" t="s">
        <v>24</v>
      </c>
      <c r="K112"/>
    </row>
    <row r="113" spans="1:11" ht="42">
      <c r="A113" s="64"/>
      <c r="B113" s="46" t="s">
        <v>256</v>
      </c>
      <c r="C113" s="46" t="s">
        <v>350</v>
      </c>
      <c r="D113" s="44" t="str">
        <f>HYPERLINK("https://www.library.pref.chiba.lg.jp/licsxp-iopac/WOpacMsgNewListToTifTilDetailAction.do?tilcod=1000000886364","房総・民話撰")</f>
        <v>房総・民話撰</v>
      </c>
      <c r="E113" s="46" t="s">
        <v>309</v>
      </c>
      <c r="F113" s="48">
        <v>1991</v>
      </c>
      <c r="G113" s="47" t="s">
        <v>351</v>
      </c>
      <c r="H113" s="46" t="s">
        <v>223</v>
      </c>
      <c r="I113" s="46" t="s">
        <v>26</v>
      </c>
      <c r="J113" s="56"/>
      <c r="K113"/>
    </row>
    <row r="114" spans="1:11" ht="49.5" customHeight="1">
      <c r="A114" s="64"/>
      <c r="B114" s="46" t="s">
        <v>257</v>
      </c>
      <c r="C114" s="46" t="s">
        <v>352</v>
      </c>
      <c r="D114" s="44" t="str">
        <f>HYPERLINK("https://www.library.pref.chiba.lg.jp/licsxp-iopac/WOpacMsgNewListToTifTilDetailAction.do?tilcod=1000000886364","房総・民話撰")</f>
        <v>房総・民話撰</v>
      </c>
      <c r="E114" s="46" t="s">
        <v>309</v>
      </c>
      <c r="F114" s="48">
        <v>1991</v>
      </c>
      <c r="G114" s="47" t="s">
        <v>351</v>
      </c>
      <c r="H114" s="46" t="s">
        <v>223</v>
      </c>
      <c r="I114" s="46" t="s">
        <v>26</v>
      </c>
      <c r="J114" s="56"/>
      <c r="K114"/>
    </row>
    <row r="115" spans="1:11" ht="42">
      <c r="A115" s="64"/>
      <c r="B115" s="38" t="s">
        <v>189</v>
      </c>
      <c r="C115" s="38" t="s">
        <v>353</v>
      </c>
      <c r="D115" s="42" t="str">
        <f>HYPERLINK("https://www.library.pref.chiba.lg.jp/licsxp-iopac/WOpacMsgNewListToTifTilDetailAction.do?tilcod=1000000844389","千葉県の民話　続")</f>
        <v>千葉県の民話　続</v>
      </c>
      <c r="E115" s="11" t="s">
        <v>43</v>
      </c>
      <c r="F115" s="12">
        <v>1981</v>
      </c>
      <c r="G115" s="10" t="s">
        <v>44</v>
      </c>
      <c r="H115" s="54" t="s">
        <v>45</v>
      </c>
      <c r="I115" s="5" t="s">
        <v>9</v>
      </c>
      <c r="J115" s="55"/>
      <c r="K115"/>
    </row>
    <row r="116" spans="1:11" ht="21">
      <c r="A116" s="64"/>
      <c r="B116" s="38" t="s">
        <v>141</v>
      </c>
      <c r="C116" s="38" t="s">
        <v>354</v>
      </c>
      <c r="D116" s="42" t="str">
        <f>HYPERLINK("https://www.library.pref.chiba.lg.jp/licsxp-iopac/WOpacMsgNewListToTifTilDetailAction.do?tilcod=1000000734293","房総の民話")</f>
        <v>房総の民話</v>
      </c>
      <c r="E116" s="11" t="s">
        <v>51</v>
      </c>
      <c r="F116" s="12">
        <v>1978</v>
      </c>
      <c r="G116" s="10" t="s">
        <v>77</v>
      </c>
      <c r="H116" s="54" t="s">
        <v>45</v>
      </c>
      <c r="I116" s="5" t="s">
        <v>9</v>
      </c>
      <c r="J116" s="55"/>
      <c r="K116"/>
    </row>
    <row r="117" spans="1:11" ht="21">
      <c r="A117" s="64"/>
      <c r="B117" s="38" t="s">
        <v>190</v>
      </c>
      <c r="C117" s="38" t="s">
        <v>339</v>
      </c>
      <c r="D117" s="44" t="str">
        <f>HYPERLINK("https://www.library.pref.chiba.lg.jp/licsxp-iopac/WOpacMsgNewListToTifTilDetailAction.do?tilcod=1000000844473","房総むかしばなし　その１")</f>
        <v>房総むかしばなし　その１</v>
      </c>
      <c r="E117" s="11" t="s">
        <v>68</v>
      </c>
      <c r="F117" s="12">
        <v>1978</v>
      </c>
      <c r="G117" s="10" t="s">
        <v>77</v>
      </c>
      <c r="H117" s="54" t="s">
        <v>23</v>
      </c>
      <c r="I117" s="5" t="s">
        <v>26</v>
      </c>
      <c r="J117" s="55"/>
      <c r="K117"/>
    </row>
    <row r="118" spans="1:11" ht="21">
      <c r="A118" s="61" t="s">
        <v>28</v>
      </c>
      <c r="B118" s="38" t="s">
        <v>87</v>
      </c>
      <c r="C118" s="38" t="s">
        <v>367</v>
      </c>
      <c r="D118" s="42" t="str">
        <f>HYPERLINK("https://www.library.pref.chiba.lg.jp/licsxp-iopac/WOpacMsgNewListToTifTilDetailAction.do?tilcod=1000000844478","千葉のむかし話　続")</f>
        <v>千葉のむかし話　続</v>
      </c>
      <c r="E118" s="11" t="s">
        <v>37</v>
      </c>
      <c r="F118" s="12">
        <v>1980</v>
      </c>
      <c r="G118" s="10" t="s">
        <v>40</v>
      </c>
      <c r="H118" s="54" t="s">
        <v>5</v>
      </c>
      <c r="I118" s="5" t="s">
        <v>28</v>
      </c>
      <c r="J118" s="55"/>
      <c r="K118" s="2"/>
    </row>
    <row r="119" spans="1:11" ht="21">
      <c r="A119" s="61"/>
      <c r="B119" s="38" t="s">
        <v>192</v>
      </c>
      <c r="C119" s="38" t="s">
        <v>368</v>
      </c>
      <c r="D119" s="44" t="str">
        <f>HYPERLINK("https://www.library.pref.chiba.lg.jp/licsxp-iopac/WOpacMsgNewListToTifTilDetailAction.do?tilcod=1000000672568","読みがたり千葉のむかし話")</f>
        <v>読みがたり千葉のむかし話</v>
      </c>
      <c r="E119" s="11" t="s">
        <v>37</v>
      </c>
      <c r="F119" s="12">
        <v>2005</v>
      </c>
      <c r="G119" s="10" t="s">
        <v>78</v>
      </c>
      <c r="H119" s="54" t="s">
        <v>5</v>
      </c>
      <c r="I119" s="5" t="s">
        <v>28</v>
      </c>
      <c r="J119" s="55" t="s">
        <v>32</v>
      </c>
      <c r="K119" s="2"/>
    </row>
    <row r="120" spans="1:11" ht="21">
      <c r="A120" s="61"/>
      <c r="B120" s="38" t="s">
        <v>155</v>
      </c>
      <c r="C120" s="38" t="s">
        <v>369</v>
      </c>
      <c r="D120" s="42" t="str">
        <f>HYPERLINK("https://www.library.pref.chiba.lg.jp/licsxp-iopac/WOpacMsgNewListToTifTilDetailAction.do?tilcod=1000000844478","千葉のむかし話　続")</f>
        <v>千葉のむかし話　続</v>
      </c>
      <c r="E120" s="11" t="s">
        <v>37</v>
      </c>
      <c r="F120" s="12">
        <v>1980</v>
      </c>
      <c r="G120" s="10" t="s">
        <v>40</v>
      </c>
      <c r="H120" s="54" t="s">
        <v>5</v>
      </c>
      <c r="I120" s="5" t="s">
        <v>28</v>
      </c>
      <c r="J120" s="55"/>
      <c r="K120"/>
    </row>
    <row r="121" spans="1:11" ht="21">
      <c r="A121" s="61"/>
      <c r="B121" s="38" t="s">
        <v>88</v>
      </c>
      <c r="C121" s="38" t="s">
        <v>370</v>
      </c>
      <c r="D121" s="42" t="str">
        <f>HYPERLINK("https://www.library.pref.chiba.lg.jp/licsxp-iopac/WOpacMsgNewListToTifTilDetailAction.do?tilcod=1000000454818","千葉のむかし話　改訂版")</f>
        <v>千葉のむかし話　改訂版</v>
      </c>
      <c r="E121" s="11" t="s">
        <v>27</v>
      </c>
      <c r="F121" s="12">
        <v>1986</v>
      </c>
      <c r="G121" s="10" t="s">
        <v>38</v>
      </c>
      <c r="H121" s="54" t="s">
        <v>17</v>
      </c>
      <c r="I121" s="5" t="s">
        <v>28</v>
      </c>
      <c r="J121" s="55"/>
      <c r="K121" s="2"/>
    </row>
    <row r="122" spans="1:11" ht="21">
      <c r="A122" s="61"/>
      <c r="B122" s="38" t="s">
        <v>156</v>
      </c>
      <c r="C122" s="38" t="s">
        <v>324</v>
      </c>
      <c r="D122" s="42" t="str">
        <f>HYPERLINK("https://www.library.pref.chiba.lg.jp/licsxp-iopac/WOpacMsgNewListToTifTilDetailAction.do?tilcod=1000000454818","千葉のむかし話　改訂版")</f>
        <v>千葉のむかし話　改訂版</v>
      </c>
      <c r="E122" s="11" t="s">
        <v>27</v>
      </c>
      <c r="F122" s="12">
        <v>1986</v>
      </c>
      <c r="G122" s="10" t="s">
        <v>38</v>
      </c>
      <c r="H122" s="54" t="s">
        <v>17</v>
      </c>
      <c r="I122" s="5" t="s">
        <v>28</v>
      </c>
      <c r="J122" s="55"/>
      <c r="K122" s="2"/>
    </row>
    <row r="123" spans="1:11" ht="21">
      <c r="A123" s="61"/>
      <c r="B123" s="38" t="s">
        <v>157</v>
      </c>
      <c r="C123" s="38" t="s">
        <v>371</v>
      </c>
      <c r="D123" s="42" t="str">
        <f>HYPERLINK("https://www.library.pref.chiba.lg.jp/licsxp-iopac/WOpacMsgNewListToTifTilDetailAction.do?tilcod=1000000844478","千葉のむかし話　続")</f>
        <v>千葉のむかし話　続</v>
      </c>
      <c r="E123" s="11" t="s">
        <v>37</v>
      </c>
      <c r="F123" s="12">
        <v>1980</v>
      </c>
      <c r="G123" s="10" t="s">
        <v>40</v>
      </c>
      <c r="H123" s="54" t="s">
        <v>5</v>
      </c>
      <c r="I123" s="5" t="s">
        <v>28</v>
      </c>
      <c r="J123" s="55"/>
      <c r="K123" s="2"/>
    </row>
    <row r="124" spans="1:11" ht="21">
      <c r="A124" s="61"/>
      <c r="B124" s="38" t="s">
        <v>372</v>
      </c>
      <c r="C124" s="38" t="s">
        <v>373</v>
      </c>
      <c r="D124" s="42" t="str">
        <f>HYPERLINK("https://www.library.pref.chiba.lg.jp/licsxp-iopac/WOpacMsgNewListToTifTilDetailAction.do?tilcod=1000000454818","千葉のむかし話　改訂版")</f>
        <v>千葉のむかし話　改訂版</v>
      </c>
      <c r="E124" s="11" t="s">
        <v>27</v>
      </c>
      <c r="F124" s="12">
        <v>1986</v>
      </c>
      <c r="G124" s="10" t="s">
        <v>38</v>
      </c>
      <c r="H124" s="54" t="s">
        <v>17</v>
      </c>
      <c r="I124" s="5" t="s">
        <v>28</v>
      </c>
      <c r="J124" s="55"/>
      <c r="K124" s="2"/>
    </row>
    <row r="125" spans="1:11" ht="21">
      <c r="A125" s="61"/>
      <c r="B125" s="38" t="s">
        <v>427</v>
      </c>
      <c r="C125" s="38" t="s">
        <v>436</v>
      </c>
      <c r="D125" s="44" t="str">
        <f>HYPERLINK("https://www.library.pref.chiba.lg.jp/licsxp-iopac/WOpacMsgNewListToTifTilDetailAction.do?tilcod=1000000672568","読みがたり千葉のむかし話")</f>
        <v>読みがたり千葉のむかし話</v>
      </c>
      <c r="E125" s="11" t="s">
        <v>37</v>
      </c>
      <c r="F125" s="12">
        <v>2005</v>
      </c>
      <c r="G125" s="10" t="s">
        <v>78</v>
      </c>
      <c r="H125" s="54" t="s">
        <v>5</v>
      </c>
      <c r="I125" s="5" t="s">
        <v>28</v>
      </c>
      <c r="J125" s="55"/>
      <c r="K125" s="2"/>
    </row>
    <row r="126" spans="1:11" ht="42">
      <c r="A126" s="63" t="s">
        <v>6</v>
      </c>
      <c r="B126" s="38" t="s">
        <v>193</v>
      </c>
      <c r="C126" s="38" t="s">
        <v>289</v>
      </c>
      <c r="D126" s="42" t="str">
        <f aca="true" t="shared" si="1" ref="D126:D137">HYPERLINK("https://www.library.pref.chiba.lg.jp/licsxp-iopac/WOpacMsgNewListToTifTilDetailAction.do?tilcod=1000000734293","房総の民話")</f>
        <v>房総の民話</v>
      </c>
      <c r="E126" s="11" t="s">
        <v>51</v>
      </c>
      <c r="F126" s="12">
        <v>1978</v>
      </c>
      <c r="G126" s="10" t="s">
        <v>77</v>
      </c>
      <c r="H126" s="54" t="s">
        <v>45</v>
      </c>
      <c r="I126" s="5" t="s">
        <v>62</v>
      </c>
      <c r="J126" s="55"/>
      <c r="K126"/>
    </row>
    <row r="127" spans="1:11" ht="42">
      <c r="A127" s="63"/>
      <c r="B127" s="38" t="s">
        <v>194</v>
      </c>
      <c r="C127" s="38" t="s">
        <v>290</v>
      </c>
      <c r="D127" s="42" t="str">
        <f t="shared" si="1"/>
        <v>房総の民話</v>
      </c>
      <c r="E127" s="11" t="s">
        <v>51</v>
      </c>
      <c r="F127" s="12">
        <v>1978</v>
      </c>
      <c r="G127" s="10" t="s">
        <v>77</v>
      </c>
      <c r="H127" s="54" t="s">
        <v>45</v>
      </c>
      <c r="I127" s="5" t="s">
        <v>62</v>
      </c>
      <c r="J127" s="55"/>
      <c r="K127"/>
    </row>
    <row r="128" spans="1:11" ht="42">
      <c r="A128" s="63"/>
      <c r="B128" s="38" t="s">
        <v>195</v>
      </c>
      <c r="C128" s="38" t="s">
        <v>291</v>
      </c>
      <c r="D128" s="42" t="str">
        <f t="shared" si="1"/>
        <v>房総の民話</v>
      </c>
      <c r="E128" s="11" t="s">
        <v>51</v>
      </c>
      <c r="F128" s="12">
        <v>1978</v>
      </c>
      <c r="G128" s="10" t="s">
        <v>77</v>
      </c>
      <c r="H128" s="54" t="s">
        <v>45</v>
      </c>
      <c r="I128" s="5" t="s">
        <v>62</v>
      </c>
      <c r="J128" s="55"/>
      <c r="K128"/>
    </row>
    <row r="129" spans="1:11" ht="42">
      <c r="A129" s="63"/>
      <c r="B129" s="38" t="s">
        <v>196</v>
      </c>
      <c r="C129" s="38" t="s">
        <v>292</v>
      </c>
      <c r="D129" s="42" t="str">
        <f t="shared" si="1"/>
        <v>房総の民話</v>
      </c>
      <c r="E129" s="11" t="s">
        <v>51</v>
      </c>
      <c r="F129" s="12">
        <v>1978</v>
      </c>
      <c r="G129" s="10" t="s">
        <v>77</v>
      </c>
      <c r="H129" s="54" t="s">
        <v>45</v>
      </c>
      <c r="I129" s="5" t="s">
        <v>62</v>
      </c>
      <c r="J129" s="55"/>
      <c r="K129"/>
    </row>
    <row r="130" spans="1:11" ht="42">
      <c r="A130" s="63"/>
      <c r="B130" s="38" t="s">
        <v>197</v>
      </c>
      <c r="C130" s="38" t="s">
        <v>293</v>
      </c>
      <c r="D130" s="42" t="str">
        <f t="shared" si="1"/>
        <v>房総の民話</v>
      </c>
      <c r="E130" s="11" t="s">
        <v>51</v>
      </c>
      <c r="F130" s="12">
        <v>1978</v>
      </c>
      <c r="G130" s="10" t="s">
        <v>77</v>
      </c>
      <c r="H130" s="54" t="s">
        <v>45</v>
      </c>
      <c r="I130" s="5" t="s">
        <v>62</v>
      </c>
      <c r="J130" s="55"/>
      <c r="K130"/>
    </row>
    <row r="131" spans="1:11" ht="42">
      <c r="A131" s="63"/>
      <c r="B131" s="38" t="s">
        <v>198</v>
      </c>
      <c r="C131" s="38" t="s">
        <v>294</v>
      </c>
      <c r="D131" s="42" t="str">
        <f t="shared" si="1"/>
        <v>房総の民話</v>
      </c>
      <c r="E131" s="11" t="s">
        <v>51</v>
      </c>
      <c r="F131" s="12">
        <v>1978</v>
      </c>
      <c r="G131" s="10" t="s">
        <v>77</v>
      </c>
      <c r="H131" s="54" t="s">
        <v>45</v>
      </c>
      <c r="I131" s="5" t="s">
        <v>62</v>
      </c>
      <c r="J131" s="55"/>
      <c r="K131"/>
    </row>
    <row r="132" spans="1:11" ht="42">
      <c r="A132" s="63"/>
      <c r="B132" s="38" t="s">
        <v>199</v>
      </c>
      <c r="C132" s="38" t="s">
        <v>295</v>
      </c>
      <c r="D132" s="42" t="str">
        <f t="shared" si="1"/>
        <v>房総の民話</v>
      </c>
      <c r="E132" s="11" t="s">
        <v>51</v>
      </c>
      <c r="F132" s="12">
        <v>1978</v>
      </c>
      <c r="G132" s="10" t="s">
        <v>77</v>
      </c>
      <c r="H132" s="54" t="s">
        <v>45</v>
      </c>
      <c r="I132" s="5" t="s">
        <v>62</v>
      </c>
      <c r="J132" s="55"/>
      <c r="K132"/>
    </row>
    <row r="133" spans="1:11" ht="42">
      <c r="A133" s="63"/>
      <c r="B133" s="38" t="s">
        <v>200</v>
      </c>
      <c r="C133" s="38" t="s">
        <v>296</v>
      </c>
      <c r="D133" s="42" t="str">
        <f t="shared" si="1"/>
        <v>房総の民話</v>
      </c>
      <c r="E133" s="11" t="s">
        <v>51</v>
      </c>
      <c r="F133" s="12">
        <v>1978</v>
      </c>
      <c r="G133" s="10" t="s">
        <v>77</v>
      </c>
      <c r="H133" s="54" t="s">
        <v>45</v>
      </c>
      <c r="I133" s="5" t="s">
        <v>62</v>
      </c>
      <c r="J133" s="55"/>
      <c r="K133"/>
    </row>
    <row r="134" spans="1:11" ht="42">
      <c r="A134" s="63"/>
      <c r="B134" s="38" t="s">
        <v>201</v>
      </c>
      <c r="C134" s="38" t="s">
        <v>297</v>
      </c>
      <c r="D134" s="42" t="str">
        <f t="shared" si="1"/>
        <v>房総の民話</v>
      </c>
      <c r="E134" s="11" t="s">
        <v>51</v>
      </c>
      <c r="F134" s="12">
        <v>1978</v>
      </c>
      <c r="G134" s="10" t="s">
        <v>77</v>
      </c>
      <c r="H134" s="54" t="s">
        <v>45</v>
      </c>
      <c r="I134" s="5" t="s">
        <v>62</v>
      </c>
      <c r="J134" s="55"/>
      <c r="K134"/>
    </row>
    <row r="135" spans="1:11" ht="42">
      <c r="A135" s="63"/>
      <c r="B135" s="38" t="s">
        <v>202</v>
      </c>
      <c r="C135" s="38" t="s">
        <v>298</v>
      </c>
      <c r="D135" s="42" t="str">
        <f t="shared" si="1"/>
        <v>房総の民話</v>
      </c>
      <c r="E135" s="11" t="s">
        <v>51</v>
      </c>
      <c r="F135" s="12">
        <v>1978</v>
      </c>
      <c r="G135" s="10" t="s">
        <v>77</v>
      </c>
      <c r="H135" s="54" t="s">
        <v>45</v>
      </c>
      <c r="I135" s="5" t="s">
        <v>62</v>
      </c>
      <c r="J135" s="55"/>
      <c r="K135"/>
    </row>
    <row r="136" spans="1:11" ht="42">
      <c r="A136" s="63"/>
      <c r="B136" s="38" t="s">
        <v>203</v>
      </c>
      <c r="C136" s="38" t="s">
        <v>299</v>
      </c>
      <c r="D136" s="42" t="str">
        <f t="shared" si="1"/>
        <v>房総の民話</v>
      </c>
      <c r="E136" s="11" t="s">
        <v>51</v>
      </c>
      <c r="F136" s="12">
        <v>1978</v>
      </c>
      <c r="G136" s="10" t="s">
        <v>77</v>
      </c>
      <c r="H136" s="54" t="s">
        <v>45</v>
      </c>
      <c r="I136" s="5" t="s">
        <v>62</v>
      </c>
      <c r="J136" s="55"/>
      <c r="K136"/>
    </row>
    <row r="137" spans="1:11" ht="42">
      <c r="A137" s="63"/>
      <c r="B137" s="38" t="s">
        <v>204</v>
      </c>
      <c r="C137" s="38" t="s">
        <v>300</v>
      </c>
      <c r="D137" s="42" t="str">
        <f t="shared" si="1"/>
        <v>房総の民話</v>
      </c>
      <c r="E137" s="11" t="s">
        <v>51</v>
      </c>
      <c r="F137" s="12">
        <v>1978</v>
      </c>
      <c r="G137" s="10" t="s">
        <v>77</v>
      </c>
      <c r="H137" s="54" t="s">
        <v>45</v>
      </c>
      <c r="I137" s="5" t="s">
        <v>62</v>
      </c>
      <c r="J137" s="55"/>
      <c r="K137"/>
    </row>
    <row r="138" spans="1:11" ht="21">
      <c r="A138" s="63"/>
      <c r="B138" s="38" t="s">
        <v>95</v>
      </c>
      <c r="C138" s="38" t="s">
        <v>301</v>
      </c>
      <c r="D138" s="42" t="str">
        <f>HYPERLINK("https://www.library.pref.chiba.lg.jp/licsxp-iopac/WOpacMsgNewListToTifTilDetailAction.do?tilcod=1000000734464","房総昔話散歩")</f>
        <v>房総昔話散歩</v>
      </c>
      <c r="E138" s="11" t="s">
        <v>63</v>
      </c>
      <c r="F138" s="12">
        <v>1973</v>
      </c>
      <c r="G138" s="10" t="s">
        <v>302</v>
      </c>
      <c r="H138" s="54" t="s">
        <v>5</v>
      </c>
      <c r="I138" s="5" t="s">
        <v>6</v>
      </c>
      <c r="J138" s="55"/>
      <c r="K138"/>
    </row>
    <row r="139" spans="1:11" ht="27">
      <c r="A139" s="63"/>
      <c r="B139" s="38" t="s">
        <v>221</v>
      </c>
      <c r="C139" s="38" t="s">
        <v>303</v>
      </c>
      <c r="D139" s="44" t="str">
        <f>HYPERLINK("https://www.library.pref.chiba.lg.jp/licsxp-iopac/WOpacMsgNewListToTifTilDetailAction.do?tilcod=1000000853620","鎌ヶ谷の民話")</f>
        <v>鎌ヶ谷の民話</v>
      </c>
      <c r="E139" s="46" t="s">
        <v>222</v>
      </c>
      <c r="F139" s="45">
        <v>1986</v>
      </c>
      <c r="G139" s="47" t="s">
        <v>304</v>
      </c>
      <c r="H139" s="46" t="s">
        <v>223</v>
      </c>
      <c r="I139" s="46" t="s">
        <v>224</v>
      </c>
      <c r="J139" s="57" t="s">
        <v>225</v>
      </c>
      <c r="K139"/>
    </row>
    <row r="140" spans="1:11" ht="21">
      <c r="A140" s="63"/>
      <c r="B140" s="38" t="s">
        <v>158</v>
      </c>
      <c r="C140" s="38" t="s">
        <v>305</v>
      </c>
      <c r="D140" s="42" t="str">
        <f>HYPERLINK("https://www.library.pref.chiba.lg.jp/licsxp-iopac/WOpacMsgNewListToTifTilDetailAction.do?tilcod=1000000735541","しょうじょう寺のたぬき")</f>
        <v>しょうじょう寺のたぬき</v>
      </c>
      <c r="E140" s="11" t="s">
        <v>306</v>
      </c>
      <c r="F140" s="12">
        <v>1976</v>
      </c>
      <c r="G140" s="10" t="s">
        <v>307</v>
      </c>
      <c r="H140" s="54" t="s">
        <v>5</v>
      </c>
      <c r="I140" s="5" t="s">
        <v>6</v>
      </c>
      <c r="J140" s="55"/>
      <c r="K140"/>
    </row>
    <row r="141" spans="1:11" ht="27">
      <c r="A141" s="63"/>
      <c r="B141" s="46" t="s">
        <v>226</v>
      </c>
      <c r="C141" s="46" t="s">
        <v>308</v>
      </c>
      <c r="D141" s="44" t="str">
        <f>HYPERLINK("https://www.library.pref.chiba.lg.jp/licsxp-iopac/WOpacMsgNewListToTifTilDetailAction.do?tilcod=1000000886364","房総・民話撰")</f>
        <v>房総・民話撰</v>
      </c>
      <c r="E141" s="46" t="s">
        <v>309</v>
      </c>
      <c r="F141" s="48">
        <v>1991</v>
      </c>
      <c r="G141" s="47" t="s">
        <v>310</v>
      </c>
      <c r="H141" s="46" t="s">
        <v>223</v>
      </c>
      <c r="I141" s="46" t="s">
        <v>6</v>
      </c>
      <c r="J141" s="57" t="s">
        <v>227</v>
      </c>
      <c r="K141"/>
    </row>
    <row r="142" spans="1:11" ht="21">
      <c r="A142" s="63"/>
      <c r="B142" s="38" t="s">
        <v>94</v>
      </c>
      <c r="C142" s="38" t="s">
        <v>311</v>
      </c>
      <c r="D142" s="42" t="str">
        <f>HYPERLINK("https://www.library.pref.chiba.lg.jp/licsxp-iopac/WOpacMsgNewListToTifTilDetailAction.do?tilcod=1000000844389","千葉県の民話　続")</f>
        <v>千葉県の民話　続</v>
      </c>
      <c r="E142" s="11" t="s">
        <v>43</v>
      </c>
      <c r="F142" s="12">
        <v>1981</v>
      </c>
      <c r="G142" s="10" t="s">
        <v>44</v>
      </c>
      <c r="H142" s="54" t="s">
        <v>45</v>
      </c>
      <c r="I142" s="5" t="s">
        <v>46</v>
      </c>
      <c r="J142" s="55"/>
      <c r="K142"/>
    </row>
    <row r="143" spans="1:11" ht="21">
      <c r="A143" s="63"/>
      <c r="B143" s="38" t="s">
        <v>159</v>
      </c>
      <c r="C143" s="38" t="s">
        <v>312</v>
      </c>
      <c r="D143" s="42" t="str">
        <f>HYPERLINK("https://www.library.pref.chiba.lg.jp/licsxp-iopac/WOpacMsgNewListToTifTilDetailAction.do?tilcod=1000000734293","房総の民話")</f>
        <v>房総の民話</v>
      </c>
      <c r="E143" s="11" t="s">
        <v>51</v>
      </c>
      <c r="F143" s="12">
        <v>1978</v>
      </c>
      <c r="G143" s="10" t="s">
        <v>77</v>
      </c>
      <c r="H143" s="54" t="s">
        <v>45</v>
      </c>
      <c r="I143" s="5" t="s">
        <v>61</v>
      </c>
      <c r="J143" s="55"/>
      <c r="K143"/>
    </row>
    <row r="144" spans="1:11" ht="21">
      <c r="A144" s="63"/>
      <c r="B144" s="38" t="s">
        <v>160</v>
      </c>
      <c r="C144" s="38" t="s">
        <v>313</v>
      </c>
      <c r="D144" s="42" t="str">
        <f>HYPERLINK("https://www.library.pref.chiba.lg.jp/licsxp-iopac/WOpacMsgNewListToTifTilDetailAction.do?tilcod=1000000734464","房総昔話散歩")</f>
        <v>房総昔話散歩</v>
      </c>
      <c r="E144" s="11" t="s">
        <v>63</v>
      </c>
      <c r="F144" s="12">
        <v>1973</v>
      </c>
      <c r="G144" s="10" t="s">
        <v>302</v>
      </c>
      <c r="H144" s="54" t="s">
        <v>5</v>
      </c>
      <c r="I144" s="5" t="s">
        <v>6</v>
      </c>
      <c r="J144" s="55"/>
      <c r="K144"/>
    </row>
    <row r="145" spans="1:11" ht="42">
      <c r="A145" s="63"/>
      <c r="B145" s="38" t="s">
        <v>161</v>
      </c>
      <c r="C145" s="38" t="s">
        <v>314</v>
      </c>
      <c r="D145" s="42" t="str">
        <f>HYPERLINK("https://www.library.pref.chiba.lg.jp/licsxp-iopac/WOpacMsgNewListToTifTilDetailAction.do?tilcod=1000000844389","千葉県の民話　続")</f>
        <v>千葉県の民話　続</v>
      </c>
      <c r="E145" s="11" t="s">
        <v>43</v>
      </c>
      <c r="F145" s="12">
        <v>1981</v>
      </c>
      <c r="G145" s="10" t="s">
        <v>44</v>
      </c>
      <c r="H145" s="54" t="s">
        <v>45</v>
      </c>
      <c r="I145" s="5" t="s">
        <v>6</v>
      </c>
      <c r="J145" s="55"/>
      <c r="K145"/>
    </row>
    <row r="146" spans="1:11" ht="42">
      <c r="A146" s="63"/>
      <c r="B146" s="38" t="s">
        <v>162</v>
      </c>
      <c r="C146" s="38" t="s">
        <v>315</v>
      </c>
      <c r="D146" s="42" t="str">
        <f>HYPERLINK("https://www.library.pref.chiba.lg.jp/licsxp-iopac/WOpacMsgNewListToTifTilDetailAction.do?tilcod=1000000844389","千葉県の民話　続")</f>
        <v>千葉県の民話　続</v>
      </c>
      <c r="E146" s="11" t="s">
        <v>43</v>
      </c>
      <c r="F146" s="12">
        <v>1981</v>
      </c>
      <c r="G146" s="10" t="s">
        <v>44</v>
      </c>
      <c r="H146" s="54" t="s">
        <v>45</v>
      </c>
      <c r="I146" s="5" t="s">
        <v>6</v>
      </c>
      <c r="J146" s="55"/>
      <c r="K146"/>
    </row>
    <row r="147" spans="1:11" ht="13.5">
      <c r="A147" s="61" t="s">
        <v>12</v>
      </c>
      <c r="B147" s="38" t="s">
        <v>228</v>
      </c>
      <c r="C147" s="38" t="s">
        <v>316</v>
      </c>
      <c r="D147" s="44" t="str">
        <f>HYPERLINK("https://www.library.pref.chiba.lg.jp/licsxp-iopac/WOpacMsgNewListToTifTilDetailAction.do?tilcod=1000000731360","房総の伝説")</f>
        <v>房総の伝説</v>
      </c>
      <c r="E147" s="38" t="s">
        <v>215</v>
      </c>
      <c r="F147" s="45" t="s">
        <v>216</v>
      </c>
      <c r="G147" s="45" t="s">
        <v>217</v>
      </c>
      <c r="H147" s="38" t="s">
        <v>218</v>
      </c>
      <c r="I147" s="38" t="s">
        <v>219</v>
      </c>
      <c r="J147" s="55" t="s">
        <v>229</v>
      </c>
      <c r="K147"/>
    </row>
    <row r="148" spans="1:11" ht="42">
      <c r="A148" s="61"/>
      <c r="B148" s="38" t="s">
        <v>163</v>
      </c>
      <c r="C148" s="38" t="s">
        <v>317</v>
      </c>
      <c r="D148" s="42" t="str">
        <f>HYPERLINK("https://www.library.pref.chiba.lg.jp/licsxp-iopac/WOpacMsgNewListToTifTilDetailAction.do?tilcod=1000000844389","千葉県の民話　続")</f>
        <v>千葉県の民話　続</v>
      </c>
      <c r="E148" s="11" t="s">
        <v>43</v>
      </c>
      <c r="F148" s="12">
        <v>1981</v>
      </c>
      <c r="G148" s="10" t="s">
        <v>44</v>
      </c>
      <c r="H148" s="54" t="s">
        <v>45</v>
      </c>
      <c r="I148" s="5" t="s">
        <v>49</v>
      </c>
      <c r="J148" s="55"/>
      <c r="K148"/>
    </row>
    <row r="149" spans="1:11" ht="21">
      <c r="A149" s="61"/>
      <c r="B149" s="38" t="s">
        <v>89</v>
      </c>
      <c r="C149" s="38" t="s">
        <v>318</v>
      </c>
      <c r="D149" s="44" t="str">
        <f>HYPERLINK("https://www.library.pref.chiba.lg.jp/licsxp-iopac/WOpacMsgNewListToTifTilDetailAction.do?tilcod=1000000844473","房総むかしばなし　その１")</f>
        <v>房総むかしばなし　その１</v>
      </c>
      <c r="E149" s="11" t="s">
        <v>68</v>
      </c>
      <c r="F149" s="12">
        <v>1978</v>
      </c>
      <c r="G149" s="10" t="s">
        <v>77</v>
      </c>
      <c r="H149" s="54" t="s">
        <v>23</v>
      </c>
      <c r="I149" s="5" t="s">
        <v>319</v>
      </c>
      <c r="J149" s="55" t="s">
        <v>320</v>
      </c>
      <c r="K149"/>
    </row>
    <row r="150" spans="1:11" ht="21">
      <c r="A150" s="62" t="s">
        <v>13</v>
      </c>
      <c r="B150" s="38" t="s">
        <v>164</v>
      </c>
      <c r="C150" s="38" t="s">
        <v>321</v>
      </c>
      <c r="D150" s="42" t="str">
        <f>HYPERLINK("https://www.library.pref.chiba.lg.jp/licsxp-iopac/WOpacMsgNewListToTifTilDetailAction.do?tilcod=1000000734293","房総の民話")</f>
        <v>房総の民話</v>
      </c>
      <c r="E150" s="11" t="s">
        <v>51</v>
      </c>
      <c r="F150" s="12">
        <v>1978</v>
      </c>
      <c r="G150" s="10" t="s">
        <v>77</v>
      </c>
      <c r="H150" s="54" t="s">
        <v>45</v>
      </c>
      <c r="I150" s="5" t="s">
        <v>60</v>
      </c>
      <c r="J150" s="55"/>
      <c r="K150"/>
    </row>
    <row r="151" spans="1:11" ht="21">
      <c r="A151" s="62"/>
      <c r="B151" s="38" t="s">
        <v>165</v>
      </c>
      <c r="C151" s="38" t="s">
        <v>322</v>
      </c>
      <c r="D151" s="42" t="str">
        <f>HYPERLINK("https://www.library.pref.chiba.lg.jp/licsxp-iopac/WOpacMsgNewListToTifTilDetailAction.do?tilcod=1000000734293","房総の民話")</f>
        <v>房総の民話</v>
      </c>
      <c r="E151" s="11" t="s">
        <v>51</v>
      </c>
      <c r="F151" s="12">
        <v>1978</v>
      </c>
      <c r="G151" s="10" t="s">
        <v>77</v>
      </c>
      <c r="H151" s="54" t="s">
        <v>45</v>
      </c>
      <c r="I151" s="5" t="s">
        <v>60</v>
      </c>
      <c r="J151" s="55"/>
      <c r="K151" s="2"/>
    </row>
    <row r="152" spans="1:11" ht="21">
      <c r="A152" s="62"/>
      <c r="B152" s="38" t="s">
        <v>205</v>
      </c>
      <c r="C152" s="38" t="s">
        <v>323</v>
      </c>
      <c r="D152" s="42" t="str">
        <f>HYPERLINK("https://www.library.pref.chiba.lg.jp/licsxp-iopac/WOpacMsgNewListToTifTilDetailAction.do?tilcod=1000000734293","房総の民話")</f>
        <v>房総の民話</v>
      </c>
      <c r="E152" s="11" t="s">
        <v>51</v>
      </c>
      <c r="F152" s="12">
        <v>1978</v>
      </c>
      <c r="G152" s="10" t="s">
        <v>77</v>
      </c>
      <c r="H152" s="54" t="s">
        <v>45</v>
      </c>
      <c r="I152" s="5" t="s">
        <v>60</v>
      </c>
      <c r="J152" s="55"/>
      <c r="K152" s="2"/>
    </row>
    <row r="153" spans="1:11" ht="13.5">
      <c r="A153" s="62"/>
      <c r="B153" s="38" t="s">
        <v>228</v>
      </c>
      <c r="C153" s="38" t="s">
        <v>316</v>
      </c>
      <c r="D153" s="44" t="str">
        <f>HYPERLINK("https://www.library.pref.chiba.lg.jp/licsxp-iopac/WOpacMsgNewListToTifTilDetailAction.do?tilcod=1000000731360","房総の伝説")</f>
        <v>房総の伝説</v>
      </c>
      <c r="E153" s="38" t="s">
        <v>215</v>
      </c>
      <c r="F153" s="45" t="s">
        <v>216</v>
      </c>
      <c r="G153" s="45" t="s">
        <v>217</v>
      </c>
      <c r="H153" s="38" t="s">
        <v>218</v>
      </c>
      <c r="I153" s="38" t="s">
        <v>219</v>
      </c>
      <c r="J153" s="55" t="s">
        <v>230</v>
      </c>
      <c r="K153" s="2"/>
    </row>
    <row r="154" spans="1:11" ht="21">
      <c r="A154" s="62"/>
      <c r="B154" s="38" t="s">
        <v>156</v>
      </c>
      <c r="C154" s="38" t="s">
        <v>324</v>
      </c>
      <c r="D154" s="44" t="str">
        <f>HYPERLINK("https://www.library.pref.chiba.lg.jp/licsxp-iopac/WOpacMsgNewListToTifTilDetailAction.do?tilcod=1000000672568","読みがたり千葉のむかし話")</f>
        <v>読みがたり千葉のむかし話</v>
      </c>
      <c r="E154" s="11" t="s">
        <v>37</v>
      </c>
      <c r="F154" s="12">
        <v>2005</v>
      </c>
      <c r="G154" s="10" t="s">
        <v>78</v>
      </c>
      <c r="H154" s="54" t="s">
        <v>5</v>
      </c>
      <c r="I154" s="5" t="s">
        <v>28</v>
      </c>
      <c r="J154" s="55" t="s">
        <v>33</v>
      </c>
      <c r="K154" s="2"/>
    </row>
    <row r="155" spans="1:11" ht="21">
      <c r="A155" s="62"/>
      <c r="B155" s="38" t="s">
        <v>166</v>
      </c>
      <c r="C155" s="38" t="s">
        <v>325</v>
      </c>
      <c r="D155" s="42" t="str">
        <f>HYPERLINK("https://www.library.pref.chiba.lg.jp/licsxp-iopac/WOpacMsgNewListToTifTilDetailAction.do?tilcod=1000000905526","千葉のふるさとむかし話")</f>
        <v>千葉のふるさとむかし話</v>
      </c>
      <c r="E155" s="11" t="s">
        <v>326</v>
      </c>
      <c r="F155" s="12">
        <v>1992</v>
      </c>
      <c r="G155" s="10" t="s">
        <v>79</v>
      </c>
      <c r="H155" s="54" t="s">
        <v>5</v>
      </c>
      <c r="I155" s="5" t="s">
        <v>13</v>
      </c>
      <c r="J155" s="55"/>
      <c r="K155" s="2"/>
    </row>
    <row r="156" spans="1:11" ht="21">
      <c r="A156" s="62"/>
      <c r="B156" s="38" t="s">
        <v>90</v>
      </c>
      <c r="C156" s="38" t="s">
        <v>327</v>
      </c>
      <c r="D156" s="42" t="str">
        <f>HYPERLINK("https://www.library.pref.chiba.lg.jp/licsxp-iopac/WOpacMsgNewListToTifTilDetailAction.do?tilcod=1000000855686","千葉の伝説")</f>
        <v>千葉の伝説</v>
      </c>
      <c r="E156" s="11" t="s">
        <v>37</v>
      </c>
      <c r="F156" s="12">
        <v>1981</v>
      </c>
      <c r="G156" s="10" t="s">
        <v>38</v>
      </c>
      <c r="H156" s="54" t="s">
        <v>5</v>
      </c>
      <c r="I156" s="5" t="s">
        <v>13</v>
      </c>
      <c r="J156" s="55"/>
      <c r="K156" s="2"/>
    </row>
    <row r="157" spans="1:11" ht="27">
      <c r="A157" s="62"/>
      <c r="B157" s="5" t="s">
        <v>167</v>
      </c>
      <c r="C157" s="38" t="s">
        <v>328</v>
      </c>
      <c r="D157" s="42" t="str">
        <f>HYPERLINK("https://www.library.pref.chiba.lg.jp/licsxp-iopac/WOpacMsgNewListToTifTilDetailAction.do?tilcod=1000000752018","千葉県の民話")</f>
        <v>千葉県の民話</v>
      </c>
      <c r="E157" s="40" t="s">
        <v>210</v>
      </c>
      <c r="F157" s="39">
        <v>1980</v>
      </c>
      <c r="G157" s="10" t="s">
        <v>38</v>
      </c>
      <c r="H157" s="54" t="s">
        <v>5</v>
      </c>
      <c r="I157" s="5" t="s">
        <v>13</v>
      </c>
      <c r="J157" s="55" t="s">
        <v>83</v>
      </c>
      <c r="K157" s="2"/>
    </row>
    <row r="158" spans="1:11" ht="21">
      <c r="A158" s="61" t="s">
        <v>10</v>
      </c>
      <c r="B158" s="38" t="s">
        <v>168</v>
      </c>
      <c r="C158" s="38" t="s">
        <v>337</v>
      </c>
      <c r="D158" s="42" t="str">
        <f>HYPERLINK("https://www.library.pref.chiba.lg.jp/licsxp-iopac/WOpacMsgNewListToTifTilDetailAction.do?tilcod=1000000734293","房総の民話")</f>
        <v>房総の民話</v>
      </c>
      <c r="E158" s="11" t="s">
        <v>51</v>
      </c>
      <c r="F158" s="12">
        <v>1978</v>
      </c>
      <c r="G158" s="10" t="s">
        <v>77</v>
      </c>
      <c r="H158" s="54" t="s">
        <v>45</v>
      </c>
      <c r="I158" s="5" t="s">
        <v>59</v>
      </c>
      <c r="J158" s="55"/>
      <c r="K158"/>
    </row>
    <row r="159" spans="1:11" ht="21">
      <c r="A159" s="61"/>
      <c r="B159" s="38" t="s">
        <v>207</v>
      </c>
      <c r="C159" s="38" t="s">
        <v>338</v>
      </c>
      <c r="D159" s="42" t="str">
        <f>HYPERLINK("https://www.library.pref.chiba.lg.jp/licsxp-iopac/WOpacMsgNewListToTifTilDetailAction.do?tilcod=1000000734464","房総昔話散歩")</f>
        <v>房総昔話散歩</v>
      </c>
      <c r="E159" s="11" t="s">
        <v>63</v>
      </c>
      <c r="F159" s="12">
        <v>1973</v>
      </c>
      <c r="G159" s="10" t="s">
        <v>302</v>
      </c>
      <c r="H159" s="54" t="s">
        <v>5</v>
      </c>
      <c r="I159" s="5" t="s">
        <v>25</v>
      </c>
      <c r="J159" s="55"/>
      <c r="K159"/>
    </row>
    <row r="160" spans="1:11" ht="21">
      <c r="A160" s="61"/>
      <c r="B160" s="38" t="s">
        <v>190</v>
      </c>
      <c r="C160" s="38" t="s">
        <v>339</v>
      </c>
      <c r="D160" s="44" t="str">
        <f>HYPERLINK("https://www.library.pref.chiba.lg.jp/licsxp-iopac/WOpacMsgNewListToTifTilDetailAction.do?tilcod=1000000844473","房総むかしばなし　その１")</f>
        <v>房総むかしばなし　その１</v>
      </c>
      <c r="E160" s="11" t="s">
        <v>68</v>
      </c>
      <c r="F160" s="12">
        <v>1978</v>
      </c>
      <c r="G160" s="10" t="s">
        <v>77</v>
      </c>
      <c r="H160" s="54" t="s">
        <v>23</v>
      </c>
      <c r="I160" s="5" t="s">
        <v>25</v>
      </c>
      <c r="J160" s="55"/>
      <c r="K160"/>
    </row>
    <row r="161" spans="1:11" ht="21">
      <c r="A161" s="61" t="s">
        <v>85</v>
      </c>
      <c r="B161" s="38" t="s">
        <v>206</v>
      </c>
      <c r="C161" s="38" t="s">
        <v>340</v>
      </c>
      <c r="D161" s="42" t="str">
        <f>HYPERLINK("https://www.library.pref.chiba.lg.jp/licsxp-iopac/WOpacMsgNewListToTifTilDetailAction.do?tilcod=1000000905526","千葉のふるさとむかし話")</f>
        <v>千葉のふるさとむかし話</v>
      </c>
      <c r="E161" s="11" t="s">
        <v>341</v>
      </c>
      <c r="F161" s="12">
        <v>1992</v>
      </c>
      <c r="G161" s="10" t="s">
        <v>79</v>
      </c>
      <c r="H161" s="54" t="s">
        <v>5</v>
      </c>
      <c r="I161" s="5" t="s">
        <v>11</v>
      </c>
      <c r="J161" s="55"/>
      <c r="K161" s="1"/>
    </row>
    <row r="162" spans="1:11" ht="13.5">
      <c r="A162" s="61"/>
      <c r="B162" s="38" t="s">
        <v>228</v>
      </c>
      <c r="C162" s="38" t="s">
        <v>342</v>
      </c>
      <c r="D162" s="44" t="str">
        <f>HYPERLINK("https://www.library.pref.chiba.lg.jp/licsxp-iopac/WOpacMsgNewListToTifTilDetailAction.do?tilcod=1000000731360","房総の伝説")</f>
        <v>房総の伝説</v>
      </c>
      <c r="E162" s="38" t="s">
        <v>215</v>
      </c>
      <c r="F162" s="45" t="s">
        <v>216</v>
      </c>
      <c r="G162" s="45" t="s">
        <v>217</v>
      </c>
      <c r="H162" s="38" t="s">
        <v>218</v>
      </c>
      <c r="I162" s="38" t="s">
        <v>219</v>
      </c>
      <c r="J162" s="55" t="s">
        <v>231</v>
      </c>
      <c r="K162" s="2"/>
    </row>
    <row r="163" spans="1:11" ht="27">
      <c r="A163" s="61" t="s">
        <v>50</v>
      </c>
      <c r="B163" s="38" t="s">
        <v>221</v>
      </c>
      <c r="C163" s="38" t="s">
        <v>355</v>
      </c>
      <c r="D163" s="44" t="str">
        <f>HYPERLINK("https://www.library.pref.chiba.lg.jp/licsxp-iopac/WOpacMsgNewListToTifTilDetailAction.do?tilcod=1000000853620","鎌ヶ谷の民話")</f>
        <v>鎌ヶ谷の民話</v>
      </c>
      <c r="E163" s="46" t="s">
        <v>222</v>
      </c>
      <c r="F163" s="45" t="s">
        <v>241</v>
      </c>
      <c r="G163" s="47" t="s">
        <v>356</v>
      </c>
      <c r="H163" s="46" t="s">
        <v>223</v>
      </c>
      <c r="I163" s="46" t="s">
        <v>224</v>
      </c>
      <c r="J163" s="57" t="s">
        <v>242</v>
      </c>
      <c r="K163"/>
    </row>
    <row r="164" spans="1:11" ht="21">
      <c r="A164" s="61"/>
      <c r="B164" s="38" t="s">
        <v>169</v>
      </c>
      <c r="C164" s="38" t="s">
        <v>357</v>
      </c>
      <c r="D164" s="42" t="str">
        <f>HYPERLINK("https://www.library.pref.chiba.lg.jp/licsxp-iopac/WOpacMsgNewListToTifTilDetailAction.do?tilcod=1000000844389","千葉県の民話　続")</f>
        <v>千葉県の民話　続</v>
      </c>
      <c r="E164" s="11" t="s">
        <v>43</v>
      </c>
      <c r="F164" s="12">
        <v>1981</v>
      </c>
      <c r="G164" s="10" t="s">
        <v>44</v>
      </c>
      <c r="H164" s="54" t="s">
        <v>45</v>
      </c>
      <c r="I164" s="5" t="s">
        <v>50</v>
      </c>
      <c r="J164" s="58"/>
      <c r="K164"/>
    </row>
    <row r="165" spans="1:11" ht="21">
      <c r="A165" s="61"/>
      <c r="B165" s="38" t="s">
        <v>170</v>
      </c>
      <c r="C165" s="38" t="s">
        <v>358</v>
      </c>
      <c r="D165" s="42" t="str">
        <f>HYPERLINK("https://www.library.pref.chiba.lg.jp/licsxp-iopac/WOpacMsgNewListToTifTilDetailAction.do?tilcod=1000000740374","証誠寺の狸ばやし　")</f>
        <v>証誠寺の狸ばやし　</v>
      </c>
      <c r="E165" s="11" t="s">
        <v>14</v>
      </c>
      <c r="F165" s="12">
        <v>1977</v>
      </c>
      <c r="G165" s="10" t="s">
        <v>359</v>
      </c>
      <c r="H165" s="54" t="s">
        <v>15</v>
      </c>
      <c r="I165" s="5" t="s">
        <v>65</v>
      </c>
      <c r="J165" s="55"/>
      <c r="K165"/>
    </row>
    <row r="166" spans="1:11" ht="21">
      <c r="A166" s="61" t="s">
        <v>66</v>
      </c>
      <c r="B166" s="38" t="s">
        <v>131</v>
      </c>
      <c r="C166" s="38" t="s">
        <v>375</v>
      </c>
      <c r="D166" s="42" t="str">
        <f>HYPERLINK("https://www.library.pref.chiba.lg.jp/licsxp-iopac/WOpacMsgNewListToTifTilDetailAction.do?tilcod=1000000745667","かえるのはらはなぜ大きい")</f>
        <v>かえるのはらはなぜ大きい</v>
      </c>
      <c r="E166" s="11" t="s">
        <v>16</v>
      </c>
      <c r="F166" s="12">
        <v>1976</v>
      </c>
      <c r="G166" s="10" t="s">
        <v>82</v>
      </c>
      <c r="H166" s="54" t="s">
        <v>5</v>
      </c>
      <c r="I166" s="5" t="s">
        <v>66</v>
      </c>
      <c r="J166" s="55"/>
      <c r="K166" s="2"/>
    </row>
    <row r="167" spans="1:11" ht="21">
      <c r="A167" s="61"/>
      <c r="B167" s="38" t="s">
        <v>171</v>
      </c>
      <c r="C167" s="38" t="s">
        <v>406</v>
      </c>
      <c r="D167" s="42" t="str">
        <f>HYPERLINK("https://www.library.pref.chiba.lg.jp/licsxp-iopac/WOpacMsgNewListToTifTilDetailAction.do?tilcod=1000000745669","人くいおに")</f>
        <v>人くいおに</v>
      </c>
      <c r="E167" s="11" t="s">
        <v>407</v>
      </c>
      <c r="F167" s="12">
        <v>1976</v>
      </c>
      <c r="G167" s="10" t="s">
        <v>82</v>
      </c>
      <c r="H167" s="54" t="s">
        <v>5</v>
      </c>
      <c r="I167" s="5" t="s">
        <v>66</v>
      </c>
      <c r="J167" s="55"/>
      <c r="K167" s="2"/>
    </row>
    <row r="168" spans="1:11" ht="21">
      <c r="A168" s="61"/>
      <c r="B168" s="38" t="s">
        <v>172</v>
      </c>
      <c r="C168" s="38" t="s">
        <v>408</v>
      </c>
      <c r="D168" s="42" t="str">
        <f>HYPERLINK("https://www.library.pref.chiba.lg.jp/licsxp-iopac/WOpacMsgNewListToTifTilDetailAction.do?tilcod=1000000745671","上総のかもとり")</f>
        <v>上総のかもとり</v>
      </c>
      <c r="E168" s="11" t="s">
        <v>409</v>
      </c>
      <c r="F168" s="12">
        <v>1976</v>
      </c>
      <c r="G168" s="10" t="s">
        <v>82</v>
      </c>
      <c r="H168" s="54" t="s">
        <v>5</v>
      </c>
      <c r="I168" s="5" t="s">
        <v>66</v>
      </c>
      <c r="J168" s="55"/>
      <c r="K168" s="2"/>
    </row>
    <row r="169" spans="1:11" ht="21">
      <c r="A169" s="61"/>
      <c r="B169" s="38" t="s">
        <v>245</v>
      </c>
      <c r="C169" s="38" t="s">
        <v>410</v>
      </c>
      <c r="D169" s="44" t="str">
        <f>HYPERLINK("https://www.library.pref.chiba.lg.jp/licsxp-iopac/WOpacMsgNewListToTifTilDetailAction.do?tilcod=1000000745670","にへえじいさんとむじな")</f>
        <v>にへえじいさんとむじな</v>
      </c>
      <c r="E169" s="11" t="s">
        <v>411</v>
      </c>
      <c r="F169" s="12">
        <v>1976</v>
      </c>
      <c r="G169" s="10" t="s">
        <v>82</v>
      </c>
      <c r="H169" s="54" t="s">
        <v>5</v>
      </c>
      <c r="I169" s="5" t="s">
        <v>66</v>
      </c>
      <c r="J169" s="55"/>
      <c r="K169"/>
    </row>
    <row r="170" spans="1:11" ht="13.5">
      <c r="A170" s="61"/>
      <c r="B170" s="38" t="s">
        <v>246</v>
      </c>
      <c r="C170" s="38" t="s">
        <v>412</v>
      </c>
      <c r="D170" s="44" t="str">
        <f>HYPERLINK("https://www.library.pref.chiba.lg.jp/licsxp-iopac/WOpacMsgNewListToTifTilDetailAction.do?tilcod=1000000731360","房総の伝説")</f>
        <v>房総の伝説</v>
      </c>
      <c r="E170" s="38" t="s">
        <v>215</v>
      </c>
      <c r="F170" s="45" t="s">
        <v>216</v>
      </c>
      <c r="G170" s="45" t="s">
        <v>217</v>
      </c>
      <c r="H170" s="38" t="s">
        <v>218</v>
      </c>
      <c r="I170" s="38" t="s">
        <v>219</v>
      </c>
      <c r="J170" s="56" t="s">
        <v>247</v>
      </c>
      <c r="K170"/>
    </row>
    <row r="171" spans="1:11" ht="21">
      <c r="A171" s="61"/>
      <c r="B171" s="38" t="s">
        <v>173</v>
      </c>
      <c r="C171" s="38" t="s">
        <v>413</v>
      </c>
      <c r="D171" s="42" t="str">
        <f>HYPERLINK("https://www.library.pref.chiba.lg.jp/licsxp-iopac/WOpacMsgNewListToTifTilDetailAction.do?tilcod=1000000745669","人くいおに")</f>
        <v>人くいおに</v>
      </c>
      <c r="E171" s="11" t="s">
        <v>414</v>
      </c>
      <c r="F171" s="12">
        <v>1976</v>
      </c>
      <c r="G171" s="10" t="s">
        <v>82</v>
      </c>
      <c r="H171" s="54" t="s">
        <v>5</v>
      </c>
      <c r="I171" s="5" t="s">
        <v>66</v>
      </c>
      <c r="J171" s="55"/>
      <c r="K171"/>
    </row>
    <row r="172" spans="1:11" ht="27">
      <c r="A172" s="61"/>
      <c r="B172" s="38" t="s">
        <v>248</v>
      </c>
      <c r="C172" s="38" t="s">
        <v>324</v>
      </c>
      <c r="D172" s="44" t="str">
        <f>HYPERLINK("https://www.library.pref.chiba.lg.jp/licsxp-iopac/WOpacMsgNewListToTifTilDetailAction.do?tilcod=1000000745672","へったれよめ　房総むかしむかし絵本 7")</f>
        <v>へったれよめ　房総むかしむかし絵本 7</v>
      </c>
      <c r="E172" s="38" t="s">
        <v>409</v>
      </c>
      <c r="F172" s="45">
        <v>1976</v>
      </c>
      <c r="G172" s="49" t="s">
        <v>415</v>
      </c>
      <c r="H172" s="38" t="s">
        <v>249</v>
      </c>
      <c r="I172" s="38" t="s">
        <v>66</v>
      </c>
      <c r="J172" s="56" t="s">
        <v>250</v>
      </c>
      <c r="K172"/>
    </row>
    <row r="173" spans="1:10" ht="13.5">
      <c r="A173" s="22"/>
      <c r="B173" s="21"/>
      <c r="C173" s="21"/>
      <c r="D173" s="50"/>
      <c r="E173" s="21"/>
      <c r="F173" s="15"/>
      <c r="G173" s="16"/>
      <c r="H173" s="21"/>
      <c r="I173" s="21"/>
      <c r="J173" s="51"/>
    </row>
    <row r="174" spans="1:10" ht="24">
      <c r="A174" s="23" t="s">
        <v>212</v>
      </c>
      <c r="B174" s="25"/>
      <c r="C174" s="25"/>
      <c r="D174" s="52"/>
      <c r="E174" s="25"/>
      <c r="F174" s="17"/>
      <c r="G174" s="27"/>
      <c r="H174" s="25"/>
      <c r="I174" s="25"/>
      <c r="J174" s="53"/>
    </row>
    <row r="175" spans="1:10" ht="27">
      <c r="A175" s="5"/>
      <c r="B175" s="9" t="s">
        <v>86</v>
      </c>
      <c r="C175" s="9" t="s">
        <v>258</v>
      </c>
      <c r="D175" s="45" t="s">
        <v>4</v>
      </c>
      <c r="E175" s="9" t="s">
        <v>0</v>
      </c>
      <c r="F175" s="8" t="s">
        <v>1</v>
      </c>
      <c r="G175" s="9" t="s">
        <v>2</v>
      </c>
      <c r="H175" s="9" t="s">
        <v>3</v>
      </c>
      <c r="I175" s="5" t="s">
        <v>64</v>
      </c>
      <c r="J175" s="4" t="s">
        <v>22</v>
      </c>
    </row>
    <row r="176" spans="1:10" ht="21">
      <c r="A176" s="65" t="s">
        <v>213</v>
      </c>
      <c r="B176" s="5" t="s">
        <v>251</v>
      </c>
      <c r="C176" s="5" t="s">
        <v>428</v>
      </c>
      <c r="D176" s="42" t="str">
        <f>HYPERLINK("https://www.library.pref.chiba.lg.jp/licsxp-iopac/WOpacMsgNewListToTifTilDetailAction.do?tilcod=1000000844478","千葉のむかし話　続")</f>
        <v>千葉のむかし話　続</v>
      </c>
      <c r="E176" s="11" t="s">
        <v>37</v>
      </c>
      <c r="F176" s="12">
        <v>1980</v>
      </c>
      <c r="G176" s="10" t="s">
        <v>40</v>
      </c>
      <c r="H176" s="54" t="s">
        <v>5</v>
      </c>
      <c r="I176" s="5"/>
      <c r="J176" s="4"/>
    </row>
    <row r="177" spans="1:10" ht="21">
      <c r="A177" s="66"/>
      <c r="B177" s="5" t="s">
        <v>252</v>
      </c>
      <c r="C177" s="5" t="s">
        <v>429</v>
      </c>
      <c r="D177" s="44" t="str">
        <f>HYPERLINK("https://www.library.pref.chiba.lg.jp/licsxp-iopac/WOpacMsgNewListToTifTilDetailAction.do?tilcod=1000000002490","へっぷりむすこ")</f>
        <v>へっぷりむすこ</v>
      </c>
      <c r="E177" s="11" t="s">
        <v>430</v>
      </c>
      <c r="F177" s="12">
        <v>2000</v>
      </c>
      <c r="G177" s="10" t="s">
        <v>431</v>
      </c>
      <c r="H177" s="54" t="s">
        <v>5</v>
      </c>
      <c r="I177" s="5"/>
      <c r="J177" s="4"/>
    </row>
    <row r="178" spans="1:10" ht="27">
      <c r="A178" s="67"/>
      <c r="B178" s="38" t="s">
        <v>432</v>
      </c>
      <c r="C178" s="38" t="s">
        <v>265</v>
      </c>
      <c r="D178" s="59" t="str">
        <f>HYPERLINK("https://www.library.pref.chiba.lg.jp/licsxp-iopac/WOpacMsgNewListToTifTilDetailAction.do?tilcod=1000000755529","日本のふるさと・こどもの民話　7巻　くらげほねなし")</f>
        <v>日本のふるさと・こどもの民話　7巻　くらげほねなし</v>
      </c>
      <c r="E178" s="38" t="s">
        <v>433</v>
      </c>
      <c r="F178" s="45">
        <v>1982</v>
      </c>
      <c r="G178" s="49" t="s">
        <v>434</v>
      </c>
      <c r="H178" s="43" t="s">
        <v>253</v>
      </c>
      <c r="I178" s="38" t="s">
        <v>254</v>
      </c>
      <c r="J178" s="56" t="s">
        <v>255</v>
      </c>
    </row>
    <row r="180" ht="21"/>
    <row r="181" ht="21"/>
    <row r="182" ht="21"/>
    <row r="183" ht="21"/>
    <row r="184" ht="21"/>
    <row r="185" ht="21"/>
    <row r="186" ht="21"/>
    <row r="193" ht="21"/>
    <row r="194" ht="21"/>
    <row r="195" ht="21"/>
    <row r="196" ht="21"/>
    <row r="197" ht="21"/>
    <row r="198" ht="21"/>
    <row r="199" ht="21"/>
    <row r="200" ht="21"/>
    <row r="201" ht="21"/>
    <row r="202" ht="21"/>
    <row r="203" ht="21"/>
    <row r="204" ht="21"/>
    <row r="205" ht="21"/>
    <row r="206"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1" ht="21"/>
    <row r="232" ht="21"/>
    <row r="236" ht="21"/>
    <row r="237" ht="21"/>
    <row r="238" ht="21"/>
    <row r="239" ht="21"/>
    <row r="241" ht="21"/>
    <row r="242" ht="21"/>
    <row r="243" ht="21"/>
    <row r="244" ht="21"/>
    <row r="245" ht="21"/>
    <row r="246" ht="21"/>
    <row r="247" ht="21"/>
    <row r="250" ht="21"/>
    <row r="251" ht="21"/>
    <row r="252" ht="21"/>
    <row r="253" ht="21"/>
    <row r="254" ht="21"/>
    <row r="255" ht="21"/>
    <row r="256" ht="21"/>
    <row r="257" ht="21"/>
    <row r="258" ht="21"/>
    <row r="259" ht="21"/>
    <row r="260" ht="21"/>
    <row r="261" ht="21"/>
    <row r="262" ht="21"/>
    <row r="263" ht="21"/>
    <row r="264" ht="21"/>
    <row r="265" ht="21"/>
    <row r="266" ht="21"/>
    <row r="267" ht="21"/>
    <row r="269" ht="21"/>
    <row r="270" ht="21"/>
    <row r="271" ht="21"/>
    <row r="272" ht="21"/>
    <row r="273" ht="21"/>
    <row r="274" ht="21"/>
    <row r="275" ht="21"/>
    <row r="276" ht="21"/>
    <row r="277" ht="21"/>
    <row r="278" ht="21"/>
    <row r="279" ht="21"/>
    <row r="280" ht="21"/>
    <row r="281" ht="21"/>
    <row r="282" ht="21"/>
    <row r="284" ht="21"/>
    <row r="285" ht="21"/>
    <row r="286" ht="21"/>
    <row r="287" ht="21"/>
    <row r="288" ht="21"/>
    <row r="290" ht="21"/>
    <row r="291" ht="21"/>
    <row r="292" ht="21"/>
    <row r="296" ht="21"/>
    <row r="297" ht="21"/>
    <row r="298" ht="21"/>
    <row r="299" ht="21"/>
    <row r="300" ht="21"/>
    <row r="301" ht="21"/>
    <row r="302" ht="21"/>
    <row r="303" ht="21"/>
    <row r="304" ht="21"/>
    <row r="305" ht="21"/>
    <row r="306" ht="21"/>
    <row r="307" ht="21"/>
    <row r="308" ht="21"/>
    <row r="309" ht="21"/>
    <row r="310"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3" ht="21"/>
    <row r="394" ht="21"/>
    <row r="396" ht="21"/>
    <row r="397" ht="21"/>
    <row r="398" ht="21"/>
    <row r="399" ht="21"/>
    <row r="400" ht="21"/>
    <row r="401" ht="21"/>
    <row r="402" ht="21"/>
    <row r="403" ht="21"/>
    <row r="404" ht="21"/>
    <row r="405" ht="21"/>
    <row r="406" ht="21"/>
    <row r="407" ht="21"/>
    <row r="408" ht="21"/>
    <row r="409"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49" ht="21"/>
    <row r="450"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8" ht="21"/>
    <row r="529" ht="21"/>
    <row r="530" ht="21"/>
    <row r="532" ht="21"/>
    <row r="533" ht="21"/>
    <row r="534" ht="21"/>
    <row r="535" ht="21"/>
    <row r="536" ht="21"/>
    <row r="537" ht="21"/>
    <row r="538" ht="21"/>
    <row r="539" ht="21"/>
    <row r="540" ht="21"/>
    <row r="541" ht="21"/>
    <row r="542" ht="21"/>
    <row r="543" ht="21"/>
    <row r="544" ht="21"/>
    <row r="545" ht="21"/>
    <row r="546" ht="21"/>
    <row r="547" ht="21"/>
    <row r="548" ht="21"/>
    <row r="549" ht="21"/>
    <row r="550" ht="21"/>
    <row r="552" ht="21"/>
    <row r="553" ht="21"/>
    <row r="554" ht="21"/>
    <row r="555" ht="21"/>
    <row r="556" ht="21"/>
    <row r="557" ht="21"/>
    <row r="558" ht="21"/>
    <row r="559" ht="21"/>
    <row r="560" ht="21"/>
    <row r="561" ht="21"/>
    <row r="562" ht="21"/>
    <row r="563" ht="21"/>
    <row r="564" ht="21"/>
    <row r="565" ht="21"/>
    <row r="566"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09" ht="21"/>
    <row r="610" ht="21"/>
    <row r="612" ht="21"/>
    <row r="613" ht="21"/>
    <row r="614" ht="21"/>
    <row r="615" ht="21"/>
    <row r="616" ht="21"/>
    <row r="617" ht="21"/>
    <row r="618" ht="21"/>
    <row r="619" ht="21"/>
    <row r="621" ht="21"/>
    <row r="622" ht="21"/>
    <row r="623" ht="21"/>
    <row r="625" ht="21"/>
    <row r="626" ht="21"/>
    <row r="627" ht="21"/>
    <row r="628" ht="21"/>
    <row r="629" ht="21"/>
    <row r="630" ht="21"/>
    <row r="631" ht="21"/>
    <row r="632" ht="21"/>
    <row r="633" ht="21"/>
    <row r="634" ht="21"/>
    <row r="635" ht="21"/>
    <row r="636" ht="21"/>
    <row r="637" ht="21"/>
    <row r="638" ht="21"/>
    <row r="639" ht="21"/>
    <row r="642" ht="21"/>
    <row r="644" ht="21"/>
    <row r="645" ht="21"/>
    <row r="646" ht="21"/>
    <row r="647" ht="21"/>
    <row r="649" ht="21"/>
    <row r="650" ht="21"/>
    <row r="651" ht="21"/>
    <row r="652" ht="21"/>
    <row r="653" ht="21"/>
    <row r="654" ht="21"/>
    <row r="655" ht="21"/>
    <row r="656" ht="21"/>
    <row r="657" ht="21"/>
    <row r="658" ht="21"/>
    <row r="659" ht="21"/>
    <row r="662" ht="21"/>
    <row r="663" ht="21"/>
    <row r="664" ht="21"/>
    <row r="665" ht="21"/>
    <row r="666" ht="21"/>
    <row r="667" ht="21"/>
    <row r="668" ht="21"/>
    <row r="669" ht="21"/>
    <row r="670"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8" ht="21"/>
    <row r="719"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3" ht="21"/>
    <row r="784" ht="21"/>
    <row r="785" ht="21"/>
    <row r="786"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6" ht="21"/>
    <row r="827" ht="21"/>
    <row r="828" ht="21"/>
    <row r="829" ht="21"/>
    <row r="830" ht="21"/>
    <row r="831" ht="21"/>
    <row r="832" ht="21"/>
    <row r="833" ht="21"/>
    <row r="834" ht="21"/>
    <row r="835" ht="21"/>
    <row r="836" ht="21"/>
    <row r="837" ht="21"/>
    <row r="838" ht="21"/>
    <row r="839" ht="21"/>
    <row r="840" ht="21"/>
    <row r="841" ht="21"/>
    <row r="843" ht="21"/>
    <row r="844" ht="21"/>
    <row r="845" ht="21"/>
    <row r="846" ht="21"/>
    <row r="847" ht="21"/>
    <row r="848" ht="21"/>
    <row r="849" ht="21"/>
    <row r="851"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6" ht="21"/>
    <row r="907" ht="21"/>
    <row r="908" ht="21"/>
    <row r="909" ht="21"/>
    <row r="910" ht="21"/>
    <row r="911" ht="21"/>
    <row r="912" ht="21"/>
    <row r="913" ht="21"/>
    <row r="914" ht="21"/>
    <row r="915" ht="21"/>
    <row r="916" ht="21"/>
    <row r="920" ht="21"/>
    <row r="921" ht="21"/>
    <row r="922" ht="21"/>
    <row r="923" ht="21"/>
    <row r="924" ht="21"/>
    <row r="925" ht="21"/>
    <row r="926" ht="21"/>
    <row r="927" ht="21"/>
    <row r="928"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5" ht="21"/>
    <row r="966"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3" ht="21"/>
    <row r="1014" ht="21"/>
    <row r="1015" ht="21"/>
    <row r="1016" ht="21"/>
    <row r="1018" ht="21"/>
    <row r="1019" ht="21"/>
    <row r="1020"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58" ht="21"/>
    <row r="1059" ht="21"/>
    <row r="1062" ht="21"/>
    <row r="1063" ht="21"/>
    <row r="1064" ht="21"/>
    <row r="1065" ht="21"/>
    <row r="1066" ht="21"/>
    <row r="1067" ht="21"/>
    <row r="1068" ht="21"/>
    <row r="1069" ht="21"/>
    <row r="1070" ht="21"/>
    <row r="1071" ht="21"/>
    <row r="1072" ht="21"/>
    <row r="1073" ht="21"/>
    <row r="1074" ht="21"/>
    <row r="1076" ht="21"/>
    <row r="1077" ht="21"/>
    <row r="1078" ht="21"/>
    <row r="1081"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1" ht="21"/>
    <row r="1172" ht="21"/>
    <row r="1173" ht="21"/>
    <row r="1174" ht="21"/>
    <row r="1175" ht="21"/>
    <row r="1176"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3" ht="21"/>
    <row r="1204" ht="21"/>
    <row r="1207" ht="21"/>
    <row r="1208" ht="21"/>
    <row r="1209" ht="21"/>
    <row r="1210" ht="21"/>
    <row r="1213" ht="21"/>
    <row r="1214" ht="21"/>
    <row r="1216" ht="21"/>
    <row r="1217" ht="21"/>
    <row r="1218" ht="21"/>
    <row r="1219" ht="21"/>
    <row r="1220" ht="21"/>
    <row r="1221" ht="21"/>
    <row r="1222" ht="21"/>
    <row r="1223" ht="21"/>
    <row r="1224" ht="21"/>
    <row r="1225" ht="21"/>
    <row r="1226" ht="21"/>
    <row r="1227" ht="21"/>
    <row r="1228"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71" ht="21"/>
    <row r="1272" ht="21"/>
    <row r="1273" ht="21"/>
    <row r="1274" ht="21"/>
    <row r="1275" ht="21"/>
    <row r="1276" ht="21"/>
    <row r="1277" ht="21"/>
    <row r="1278" ht="21"/>
    <row r="1279" ht="21"/>
    <row r="1280" ht="21"/>
    <row r="1281" ht="21"/>
    <row r="1282" ht="21"/>
    <row r="1283"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7" ht="21"/>
    <row r="1318" ht="21"/>
    <row r="1319" ht="21"/>
    <row r="1320" ht="21"/>
    <row r="1321" ht="21"/>
    <row r="1322" ht="21"/>
    <row r="1323" ht="21"/>
    <row r="1324" ht="21"/>
    <row r="1325" ht="21"/>
    <row r="1326" ht="21"/>
    <row r="1327" ht="21"/>
    <row r="1328" ht="21"/>
    <row r="1329" ht="21"/>
    <row r="1330" ht="21"/>
    <row r="1331" ht="21"/>
    <row r="1332" ht="21"/>
    <row r="1333"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4" ht="21"/>
    <row r="1415"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8" ht="21"/>
    <row r="1439"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0" ht="21"/>
    <row r="1781" ht="21"/>
    <row r="1784" ht="21"/>
    <row r="1785" ht="21"/>
    <row r="1786" ht="21"/>
    <row r="1787" ht="21"/>
    <row r="1788" ht="21"/>
    <row r="1789" ht="21"/>
    <row r="1790" ht="21"/>
    <row r="1791" ht="21"/>
    <row r="1792" ht="21"/>
    <row r="1793" ht="21"/>
    <row r="1794" ht="21"/>
    <row r="1795" ht="21"/>
    <row r="1796" ht="21"/>
    <row r="1797" ht="21"/>
    <row r="1798" ht="21"/>
    <row r="1801" ht="21"/>
    <row r="1802" ht="21"/>
    <row r="1803"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0" ht="21"/>
    <row r="1831"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8" ht="21"/>
    <row r="1860" ht="21"/>
    <row r="1861" ht="21"/>
    <row r="1862" ht="21"/>
    <row r="1863" ht="21"/>
    <row r="1864" ht="21"/>
    <row r="1867" ht="21"/>
    <row r="1868" ht="21"/>
    <row r="1870" ht="21"/>
    <row r="1871" ht="21"/>
    <row r="1872" ht="21"/>
    <row r="1873" ht="21"/>
    <row r="1875" ht="21"/>
    <row r="1876" ht="21"/>
    <row r="1877" ht="21"/>
    <row r="1878" ht="21"/>
    <row r="1879" ht="21"/>
    <row r="1880" ht="21"/>
    <row r="1881" ht="21"/>
    <row r="1883" ht="21"/>
    <row r="1884" ht="21"/>
    <row r="1885" ht="21"/>
    <row r="1886" ht="21"/>
    <row r="1887" ht="21"/>
    <row r="1888" ht="21"/>
    <row r="1889" ht="21"/>
    <row r="1890" ht="21"/>
    <row r="1891" ht="21"/>
    <row r="1892" ht="21"/>
    <row r="1893" ht="21"/>
    <row r="1894" ht="21"/>
    <row r="1895" ht="21"/>
    <row r="1896" ht="21"/>
    <row r="1897" ht="21"/>
    <row r="1898" ht="21"/>
    <row r="1899" ht="21"/>
    <row r="1900" ht="21"/>
    <row r="1905" ht="21"/>
    <row r="1906" ht="21"/>
    <row r="1907" ht="21"/>
    <row r="1908" ht="21"/>
    <row r="1909" ht="21"/>
    <row r="1911" ht="21"/>
    <row r="1913" ht="21"/>
    <row r="1914" ht="21"/>
    <row r="1915" ht="21"/>
    <row r="1916" ht="21"/>
    <row r="1917" ht="21"/>
    <row r="1918" ht="21"/>
    <row r="1919" ht="21"/>
    <row r="1920" ht="21"/>
    <row r="1921" ht="21"/>
    <row r="1922" ht="21"/>
    <row r="1923" ht="21"/>
    <row r="1924" ht="21"/>
    <row r="1925" ht="21"/>
    <row r="1926" ht="21"/>
    <row r="1927" ht="21"/>
    <row r="1929" ht="21"/>
    <row r="1930" ht="21"/>
    <row r="1931" ht="21"/>
    <row r="1932" ht="21"/>
    <row r="1933" ht="21"/>
    <row r="1934" ht="21"/>
    <row r="1935" ht="21"/>
    <row r="1936" ht="21"/>
    <row r="1937" ht="21"/>
    <row r="1938" ht="21"/>
    <row r="1939" ht="21"/>
    <row r="1940" ht="21"/>
    <row r="1944" ht="21"/>
    <row r="1945" ht="21"/>
    <row r="1946" ht="21"/>
    <row r="1947" ht="21"/>
    <row r="1948" ht="21"/>
    <row r="1949" ht="21"/>
    <row r="1950" ht="21"/>
    <row r="1951" ht="21"/>
    <row r="1952" ht="21"/>
    <row r="1953" ht="21"/>
    <row r="1954" ht="21"/>
    <row r="1955" ht="21"/>
    <row r="1956" ht="21"/>
    <row r="1957" ht="21"/>
    <row r="1958" ht="21"/>
    <row r="1959" ht="21"/>
    <row r="1960"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6" ht="21"/>
    <row r="1997" ht="21"/>
    <row r="1999" ht="21"/>
    <row r="2000" ht="21"/>
    <row r="2001" ht="21"/>
    <row r="2002" ht="21"/>
    <row r="2003" ht="21"/>
    <row r="2004" ht="21"/>
    <row r="2005" ht="21"/>
    <row r="2006" ht="21"/>
    <row r="2007" ht="21"/>
    <row r="2008" ht="21"/>
    <row r="2009" ht="21"/>
    <row r="2010" ht="21"/>
    <row r="2011" ht="21"/>
    <row r="2012" ht="21"/>
    <row r="2013" ht="21"/>
    <row r="2014" ht="21"/>
    <row r="2015" ht="21"/>
    <row r="2016" ht="21"/>
    <row r="2017"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49" ht="21"/>
    <row r="2050" ht="21"/>
    <row r="2057" ht="21"/>
    <row r="2058" ht="21"/>
    <row r="2059" ht="21"/>
    <row r="2060" ht="21"/>
    <row r="2061" ht="21"/>
    <row r="2062" ht="21"/>
    <row r="2063" ht="21"/>
    <row r="2064" ht="21"/>
    <row r="2071" ht="21"/>
    <row r="2072" ht="21"/>
    <row r="2073" ht="21"/>
    <row r="2074" ht="21"/>
    <row r="2075" ht="21"/>
    <row r="2076" ht="21"/>
    <row r="2077" ht="21"/>
    <row r="2084" ht="21"/>
    <row r="2085" ht="21"/>
    <row r="2086" ht="21"/>
    <row r="2087" ht="21"/>
    <row r="2088" ht="21"/>
    <row r="2089" ht="21"/>
    <row r="2090" ht="21"/>
    <row r="2092" ht="13.5"/>
    <row r="2093" ht="13.5"/>
    <row r="2097" ht="13.5"/>
    <row r="2098" ht="13.5"/>
    <row r="2099" ht="13.5"/>
    <row r="2101" ht="13.5"/>
    <row r="2102" ht="13.5"/>
    <row r="2103" ht="13.5"/>
    <row r="2104" ht="13.5"/>
    <row r="2111" ht="13.5"/>
    <row r="2112" ht="13.5"/>
    <row r="2113" ht="13.5"/>
    <row r="2114" ht="13.5"/>
    <row r="2115" ht="13.5"/>
    <row r="2116" ht="13.5"/>
    <row r="2117" ht="13.5"/>
    <row r="2124" ht="13.5"/>
    <row r="2125" ht="13.5"/>
    <row r="2126" ht="13.5"/>
    <row r="2127" ht="13.5"/>
    <row r="2128" ht="13.5"/>
    <row r="2129" ht="13.5"/>
    <row r="2130" ht="13.5"/>
    <row r="2132" ht="13.5"/>
    <row r="2133" ht="13.5"/>
    <row r="2137" ht="13.5"/>
    <row r="2138" ht="13.5"/>
    <row r="2139" ht="13.5"/>
    <row r="2141" ht="13.5"/>
    <row r="2142" ht="13.5"/>
    <row r="2143" ht="13.5"/>
    <row r="2144" ht="13.5"/>
    <row r="2145" ht="13.5"/>
    <row r="2146" ht="13.5"/>
    <row r="2147" ht="13.5"/>
    <row r="2149" ht="13.5"/>
    <row r="2153" ht="13.5"/>
    <row r="2154" ht="13.5"/>
    <row r="2155" ht="13.5"/>
    <row r="2157" ht="13.5"/>
    <row r="2158" ht="13.5"/>
    <row r="2159" ht="13.5"/>
    <row r="2160" ht="13.5"/>
    <row r="2161" ht="13.5"/>
    <row r="2163" ht="13.5"/>
    <row r="2164" ht="13.5"/>
    <row r="2165" ht="13.5"/>
    <row r="2166" ht="13.5"/>
    <row r="2167" ht="13.5"/>
    <row r="2168" ht="13.5"/>
    <row r="2169" ht="13.5"/>
    <row r="2170" ht="13.5"/>
    <row r="2172" ht="13.5"/>
    <row r="2173" ht="13.5"/>
    <row r="2174" ht="13.5"/>
    <row r="2175" ht="13.5"/>
  </sheetData>
  <sheetProtection/>
  <mergeCells count="21">
    <mergeCell ref="A95:A98"/>
    <mergeCell ref="A27:A35"/>
    <mergeCell ref="A176:A178"/>
    <mergeCell ref="A118:A125"/>
    <mergeCell ref="A36:A51"/>
    <mergeCell ref="A52:A67"/>
    <mergeCell ref="A68:A75"/>
    <mergeCell ref="A14:A16"/>
    <mergeCell ref="A166:A172"/>
    <mergeCell ref="A150:A157"/>
    <mergeCell ref="A87:A94"/>
    <mergeCell ref="A158:A160"/>
    <mergeCell ref="A161:A162"/>
    <mergeCell ref="A104:A117"/>
    <mergeCell ref="A163:A165"/>
    <mergeCell ref="A1:F1"/>
    <mergeCell ref="A17:A26"/>
    <mergeCell ref="A76:A86"/>
    <mergeCell ref="A99:A102"/>
    <mergeCell ref="A126:A146"/>
    <mergeCell ref="A147:A149"/>
  </mergeCells>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creg</dc:creator>
  <cp:keywords/>
  <dc:description/>
  <cp:lastModifiedBy>adminlib</cp:lastModifiedBy>
  <cp:lastPrinted>2019-03-12T09:09:53Z</cp:lastPrinted>
  <dcterms:created xsi:type="dcterms:W3CDTF">2018-03-03T04:54:50Z</dcterms:created>
  <dcterms:modified xsi:type="dcterms:W3CDTF">2019-03-15T05:25:43Z</dcterms:modified>
  <cp:category/>
  <cp:version/>
  <cp:contentType/>
  <cp:contentStatus/>
</cp:coreProperties>
</file>