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<sst xmlns="http://schemas.openxmlformats.org/spreadsheetml/2006/main" count="499" uniqueCount="279">
  <si>
    <t>出版社</t>
  </si>
  <si>
    <t>発行年</t>
  </si>
  <si>
    <t>請求記号</t>
  </si>
  <si>
    <t>配架場所</t>
  </si>
  <si>
    <t>資料名（書名）</t>
  </si>
  <si>
    <t>児童開架</t>
  </si>
  <si>
    <t>印旛郡</t>
  </si>
  <si>
    <t>児開書庫A</t>
  </si>
  <si>
    <t>印旛地方</t>
  </si>
  <si>
    <t>旧市町村名</t>
  </si>
  <si>
    <t>市町村名の根拠とした事柄</t>
  </si>
  <si>
    <t>児童開架</t>
  </si>
  <si>
    <t>日本標準</t>
  </si>
  <si>
    <t>下総地方</t>
  </si>
  <si>
    <t>本埜村</t>
  </si>
  <si>
    <t>日本標準</t>
  </si>
  <si>
    <t>J913/C42</t>
  </si>
  <si>
    <t>印旛郡印旛村</t>
  </si>
  <si>
    <t>印旛沼(地名)
松虫寺(建造物)</t>
  </si>
  <si>
    <t>本埜村</t>
  </si>
  <si>
    <t>竜腹寺（建造物）</t>
  </si>
  <si>
    <t>印旛郡印西町</t>
  </si>
  <si>
    <t>印旛郡印旛村</t>
  </si>
  <si>
    <t>岩戸(地名)</t>
  </si>
  <si>
    <t>千秋社</t>
  </si>
  <si>
    <t>J913/A47/2</t>
  </si>
  <si>
    <t>児童開架</t>
  </si>
  <si>
    <t>岩戸（地名）、印旛沼、竜源山、金毘羅淵</t>
  </si>
  <si>
    <t>未来社</t>
  </si>
  <si>
    <t>印旛郡</t>
  </si>
  <si>
    <t>本埜（地名）</t>
  </si>
  <si>
    <t>印西（地名）</t>
  </si>
  <si>
    <t>古谷（地名）、宗像（地名）</t>
  </si>
  <si>
    <t>松崎村（地名）</t>
  </si>
  <si>
    <t>資料に記載されている市町村・地域名</t>
  </si>
  <si>
    <t>竜腹寺</t>
  </si>
  <si>
    <t>本埜村</t>
  </si>
  <si>
    <t>房総</t>
  </si>
  <si>
    <t>本埜村</t>
  </si>
  <si>
    <t>どう体は本埜村</t>
  </si>
  <si>
    <t>本埜村</t>
  </si>
  <si>
    <t>印旛村</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</si>
  <si>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</si>
  <si>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</si>
  <si>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</si>
  <si>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</si>
  <si>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</si>
  <si>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</si>
  <si>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</si>
  <si>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</si>
  <si>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</si>
  <si>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</si>
  <si>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J913/B66</t>
  </si>
  <si>
    <t>J913/ヨミ</t>
  </si>
  <si>
    <t>J388/チハ</t>
  </si>
  <si>
    <t>J913/アオ/6</t>
  </si>
  <si>
    <t>JE/ハキ</t>
  </si>
  <si>
    <r>
      <t>印旛沼、</t>
    </r>
    <r>
      <rPr>
        <sz val="11"/>
        <rFont val="ＭＳ Ｐゴシック"/>
        <family val="3"/>
      </rPr>
      <t>竜腹寺</t>
    </r>
  </si>
  <si>
    <t>内容（題名）</t>
  </si>
  <si>
    <t>印旛沼の主</t>
  </si>
  <si>
    <t>松虫姫ものがたり</t>
  </si>
  <si>
    <t>雨を降らせた竜</t>
  </si>
  <si>
    <t>印旛沼のりゅう</t>
  </si>
  <si>
    <t>うんつくらいの翁</t>
  </si>
  <si>
    <t>子守おつる</t>
  </si>
  <si>
    <t>千把ヶ池</t>
  </si>
  <si>
    <t>卜童と竜神</t>
  </si>
  <si>
    <t>雨乞いの卜童</t>
  </si>
  <si>
    <t>〈印西市〉</t>
  </si>
  <si>
    <t>お鶴とこま犬</t>
  </si>
  <si>
    <t>C３８８／F９４／１</t>
  </si>
  <si>
    <t>郷土書庫</t>
  </si>
  <si>
    <t>印西町</t>
  </si>
  <si>
    <t>鐘ヶ淵</t>
  </si>
  <si>
    <t>第一法規</t>
  </si>
  <si>
    <t>C388/H66/2</t>
  </si>
  <si>
    <t>郷土開架</t>
  </si>
  <si>
    <t>房総</t>
  </si>
  <si>
    <t>印西町（地名）　結縁寺（建造物）</t>
  </si>
  <si>
    <t>印西町</t>
  </si>
  <si>
    <t>三義民の碑</t>
  </si>
  <si>
    <t>本埜村</t>
  </si>
  <si>
    <t>小林村（印西町）</t>
  </si>
  <si>
    <t>せき止めの墓</t>
  </si>
  <si>
    <t>小林新田</t>
  </si>
  <si>
    <t>そうふけっぱらのきつね</t>
  </si>
  <si>
    <t>児童書庫</t>
  </si>
  <si>
    <t>印西町草深原、印旛村吉田、印西町木下、印西町宗甫</t>
  </si>
  <si>
    <t>印西町草深原　印西町木下　印西町宗甫</t>
  </si>
  <si>
    <t>草深原の狐</t>
  </si>
  <si>
    <t>草深原　木下　宗甫</t>
  </si>
  <si>
    <t>力くらべ</t>
  </si>
  <si>
    <t>なまやけの弥兵エ</t>
  </si>
  <si>
    <t>のろいの五寸くぎ</t>
  </si>
  <si>
    <t>光堂の竜</t>
  </si>
  <si>
    <t>光堂（印西町小倉）
小倉</t>
  </si>
  <si>
    <t>卜童と竜神</t>
  </si>
  <si>
    <t>印旛郡印西町（地名）</t>
  </si>
  <si>
    <t>将門の居住跡</t>
  </si>
  <si>
    <t>印西町竹袋（地名）</t>
  </si>
  <si>
    <t>印西町　結縁寺（建造物）</t>
  </si>
  <si>
    <t>頼政塚とぢごくそば</t>
  </si>
  <si>
    <t>結縁寺　頼政塚（墓）</t>
  </si>
  <si>
    <t>土浮</t>
  </si>
  <si>
    <t>萩原の薬師（松虫寺）</t>
  </si>
  <si>
    <t>印旛村</t>
  </si>
  <si>
    <t>雨祈りの卜童</t>
  </si>
  <si>
    <t>印旛村</t>
  </si>
  <si>
    <t>印西　印旛沼</t>
  </si>
  <si>
    <t>印旛村</t>
  </si>
  <si>
    <t>牛むぐりの池</t>
  </si>
  <si>
    <r>
      <t>印旛郡印旛村松虫</t>
    </r>
    <r>
      <rPr>
        <sz val="11"/>
        <rFont val="ＭＳ Ｐゴシック"/>
        <family val="3"/>
      </rPr>
      <t>（地名）</t>
    </r>
  </si>
  <si>
    <t>宗像村（地名）</t>
  </si>
  <si>
    <t>お杖の銀杏</t>
  </si>
  <si>
    <t>印旛郡印旛村</t>
  </si>
  <si>
    <t>金売吉次兄弟</t>
  </si>
  <si>
    <t>印旛村萩原（地名）　</t>
  </si>
  <si>
    <t>印旛村</t>
  </si>
  <si>
    <t>金売吉次の恨み</t>
  </si>
  <si>
    <t>萩原村（印旛村）　戸崎
埜原村（本埜村）　行徳新田　</t>
  </si>
  <si>
    <t>印旛村</t>
  </si>
  <si>
    <t>金売吉次の墓</t>
  </si>
  <si>
    <t>暁書房</t>
  </si>
  <si>
    <t>38813/B66/</t>
  </si>
  <si>
    <t>西部図書館書庫CL</t>
  </si>
  <si>
    <t>印旛沼周辺</t>
  </si>
  <si>
    <t>印旛村六合</t>
  </si>
  <si>
    <t>印旛村</t>
  </si>
  <si>
    <t>弘法の井戸</t>
  </si>
  <si>
    <t>印旛郡印旛村平賀（地名）</t>
  </si>
  <si>
    <t>乞食坊さまの雨乞い</t>
  </si>
  <si>
    <t>C388/A47/5</t>
  </si>
  <si>
    <t>一般開架(西)</t>
  </si>
  <si>
    <t>吉高(地名)</t>
  </si>
  <si>
    <t>印西町教育委員会</t>
  </si>
  <si>
    <t>ＪＥ／カト</t>
  </si>
  <si>
    <t>印旛村吉田</t>
  </si>
  <si>
    <t>長者の田植</t>
  </si>
  <si>
    <t>印旛郡印旛村岩戸（地名）</t>
  </si>
  <si>
    <t>廃寺の怨念か、位牌田の怪</t>
  </si>
  <si>
    <t>崙書房</t>
  </si>
  <si>
    <t>C388/Ta24/</t>
  </si>
  <si>
    <t>中央図書館郷土書庫</t>
  </si>
  <si>
    <t>印旛村　位牌田
瀬戸</t>
  </si>
  <si>
    <r>
      <t>印旛郡印旛村　松虫寺（建造物）　</t>
    </r>
    <r>
      <rPr>
        <sz val="11"/>
        <rFont val="ＭＳ Ｐゴシック"/>
        <family val="3"/>
      </rPr>
      <t>萩原　松虫（地名）</t>
    </r>
  </si>
  <si>
    <t>松虫寺に残る皇女松虫の療養物語</t>
  </si>
  <si>
    <t>松虫寺　萩原郷
松虫駅</t>
  </si>
  <si>
    <t>松虫姫</t>
  </si>
  <si>
    <t>印旛村　松虫
萩原村（印旛村）</t>
  </si>
  <si>
    <t>松虫姫と蚕</t>
  </si>
  <si>
    <t>印旛郡印旛村松虫（地名）　松虫寺（建造物）</t>
  </si>
  <si>
    <t>本埜村</t>
  </si>
  <si>
    <t>雨を降らせた竜</t>
  </si>
  <si>
    <t>印旛郡本埜村（地名）</t>
  </si>
  <si>
    <t>火車猫おトラ</t>
  </si>
  <si>
    <t>げんごろう</t>
  </si>
  <si>
    <t>C3880/44/</t>
  </si>
  <si>
    <t>一般開架（西）</t>
  </si>
  <si>
    <t>柏市　市川市　野田市　印旛郡本埜村</t>
  </si>
  <si>
    <t>本埜村</t>
  </si>
  <si>
    <t>本埜村</t>
  </si>
  <si>
    <t>笠神（本埜村）</t>
  </si>
  <si>
    <t>へび石の墓</t>
  </si>
  <si>
    <t>恵の雨竜</t>
  </si>
  <si>
    <t>安食、本埜（地名）</t>
  </si>
  <si>
    <t>龍角寺の七不思議</t>
  </si>
  <si>
    <t>印旛郡栄町</t>
  </si>
  <si>
    <t>本埜村字竜腹寺</t>
  </si>
  <si>
    <t>龍の尾が落ちた竜尾寺</t>
  </si>
  <si>
    <t>常総新聞社</t>
  </si>
  <si>
    <t>Ｃ３８８／７６</t>
  </si>
  <si>
    <t>八日市場市大寺</t>
  </si>
  <si>
    <t>印旛沼　栄町　本埜村　竜尾寺</t>
  </si>
  <si>
    <t>竜の伝説でつながる下総の三ヵ寺</t>
  </si>
  <si>
    <t>栄町・本埜村・八日市場市</t>
  </si>
  <si>
    <t>竜腹寺</t>
  </si>
  <si>
    <t>木下街道の赤い花</t>
  </si>
  <si>
    <t>文京書房</t>
  </si>
  <si>
    <t>鎌ケ谷</t>
  </si>
  <si>
    <t>木下街道　木下</t>
  </si>
  <si>
    <t>清戸の泉</t>
  </si>
  <si>
    <t>白井町</t>
  </si>
  <si>
    <t>印旛沼　谷津田</t>
  </si>
  <si>
    <t>二軒茶屋・三軒茶屋</t>
  </si>
  <si>
    <t>C３８８／６
（西）</t>
  </si>
  <si>
    <t>白井（十余一）</t>
  </si>
  <si>
    <t>印西牧（地名）　</t>
  </si>
  <si>
    <t>印西町（地名）</t>
  </si>
  <si>
    <t>松虫姫</t>
  </si>
  <si>
    <t>松虫寺、竜角寺
（建築物）</t>
  </si>
  <si>
    <t>千秋社</t>
  </si>
  <si>
    <t>題名の読み</t>
  </si>
  <si>
    <t>そうふけっぱらのきつね</t>
  </si>
  <si>
    <t>ぼくどうとりゅうじん</t>
  </si>
  <si>
    <t>いんばぬまのぬし</t>
  </si>
  <si>
    <t>うんつくらいのおきな</t>
  </si>
  <si>
    <t>まつむしひめものがたり</t>
  </si>
  <si>
    <t>あめをふらせたりゅう</t>
  </si>
  <si>
    <t>いんばぬまのりゅう</t>
  </si>
  <si>
    <t>りゅうのおがおちたりゅうびじ</t>
  </si>
  <si>
    <t>りゅうのでんせつでつながるしもうさのさんかじ</t>
  </si>
  <si>
    <t>あまごいのぼくどう</t>
  </si>
  <si>
    <t>こもりおつる</t>
  </si>
  <si>
    <t>せんばがいけ</t>
  </si>
  <si>
    <t>おつるとこまいぬ</t>
  </si>
  <si>
    <t>C３８８／F９４／１</t>
  </si>
  <si>
    <t>さんぎみんのひ</t>
  </si>
  <si>
    <t>C３８８／F９４／１</t>
  </si>
  <si>
    <t>のろいのごすんくぎ</t>
  </si>
  <si>
    <t>ひかりどうのりゅう</t>
  </si>
  <si>
    <t>ぼくどうとりゅうじん</t>
  </si>
  <si>
    <t>かねうりきちじのうらみ</t>
  </si>
  <si>
    <t>C３８８／F９４／１</t>
  </si>
  <si>
    <t>こうぼうのいど</t>
  </si>
  <si>
    <t>千秋社</t>
  </si>
  <si>
    <t>そうふけっぱらのきつね</t>
  </si>
  <si>
    <t>吉田</t>
  </si>
  <si>
    <t>ちょうじゃのたうえ</t>
  </si>
  <si>
    <t>まつむしでらえんぎ</t>
  </si>
  <si>
    <t>まつむしでらにのこるこうじょまつむしのりょうようものがたり</t>
  </si>
  <si>
    <t>C３８８／F９４／１</t>
  </si>
  <si>
    <t>千葉興業銀行</t>
  </si>
  <si>
    <t>竜腹寺</t>
  </si>
  <si>
    <t>りゅうかくじのななふしぎ</t>
  </si>
  <si>
    <t>かわぼおたる</t>
  </si>
  <si>
    <t>まつむしひめ</t>
  </si>
  <si>
    <t>師戸　船尾　天神山</t>
  </si>
  <si>
    <t>かねがふち</t>
  </si>
  <si>
    <t>C３８８／F９４／１</t>
  </si>
  <si>
    <t>せきどめのはか</t>
  </si>
  <si>
    <t>印西町教育委員会</t>
  </si>
  <si>
    <t>ＪＥ／カト</t>
  </si>
  <si>
    <t>ちからくらべ</t>
  </si>
  <si>
    <t>C３８８／F９４／１</t>
  </si>
  <si>
    <t>なまやけのやへえ</t>
  </si>
  <si>
    <t>C３８８／F９４／１</t>
  </si>
  <si>
    <t>まさかどのきょじゅうあと</t>
  </si>
  <si>
    <t>みなもとのよりまさのはか</t>
  </si>
  <si>
    <t>よりまさづかとじごくそば</t>
  </si>
  <si>
    <t>つちうき</t>
  </si>
  <si>
    <t>あめいのりのぼくどう</t>
  </si>
  <si>
    <t>うしむぐりのいけ</t>
  </si>
  <si>
    <t>おつえのいちょう</t>
  </si>
  <si>
    <t>かねうりきちじきょうだい</t>
  </si>
  <si>
    <t>かねうりきちじのはか</t>
  </si>
  <si>
    <t>こじきぼうさまのあまごい</t>
  </si>
  <si>
    <t>C388/A47/5</t>
  </si>
  <si>
    <t>そうふけっぱらのきつね</t>
  </si>
  <si>
    <t>はいじのおんねんか、いはいだのかい</t>
  </si>
  <si>
    <t>まつむしひめ</t>
  </si>
  <si>
    <t>まつむしひめとかいこ</t>
  </si>
  <si>
    <t>日本標準</t>
  </si>
  <si>
    <t>あめをふらせたりゅう</t>
  </si>
  <si>
    <t>C３８８／F９４／１</t>
  </si>
  <si>
    <t>あめをふらせたりゅう</t>
  </si>
  <si>
    <t>ほるぷ出版</t>
  </si>
  <si>
    <t>かしゃねごおとら</t>
  </si>
  <si>
    <t>かねうりきちじきょうだい</t>
  </si>
  <si>
    <t>本埜村中根（地名）</t>
  </si>
  <si>
    <t>さんぎみんのひ</t>
  </si>
  <si>
    <t>へびいしのはか</t>
  </si>
  <si>
    <t>C３８８／F９４／１</t>
  </si>
  <si>
    <t>めぐみのうりゅう</t>
  </si>
  <si>
    <t>本埜（地名）、竜腹寺</t>
  </si>
  <si>
    <t>カワボータル</t>
  </si>
  <si>
    <t>C３８８／F９４／１</t>
  </si>
  <si>
    <t>きおろしかいどうのあかいはな</t>
  </si>
  <si>
    <t>C3880/29/</t>
  </si>
  <si>
    <t>きよどのいずみ</t>
  </si>
  <si>
    <t>C３８８／F９４／１</t>
  </si>
  <si>
    <t>にけんぢゃや・さんげんぢゃや</t>
  </si>
  <si>
    <t>千秋社</t>
  </si>
  <si>
    <t>C388/A47/5</t>
  </si>
  <si>
    <t>源頼政の墓</t>
  </si>
  <si>
    <t>松虫寺縁起</t>
  </si>
  <si>
    <t>白井市郷土資料館</t>
  </si>
  <si>
    <t xml:space="preserve"> 阿部 義雄 </t>
  </si>
  <si>
    <t xml:space="preserve"> 阿部 義雄 </t>
  </si>
  <si>
    <t xml:space="preserve"> 阿部 義雄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</si>
</sst>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strike/>
      <sz val="11"/>
      <name val="ＭＳ Ｐゴシック"/>
      <family val="3"/>
    </font>
    <font>
      <u val="single"/>
      <sz val="11"/>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20"/>
      <color theme="1"/>
      <name val="Calibri"/>
      <family val="3"/>
    </font>
    <font>
      <b/>
      <sz val="16"/>
      <color theme="1"/>
      <name val="Calibri"/>
      <family val="3"/>
    </font>
    <font>
      <strike/>
      <sz val="11"/>
      <name val="Calibri"/>
      <family val="3"/>
    </font>
    <font>
      <sz val="10"/>
      <color theme="1"/>
      <name val="Calibri"/>
      <family val="3"/>
    </font>
    <font>
      <b/>
      <sz val="11"/>
      <color theme="1"/>
      <name val="Cambria"/>
      <family val="3"/>
    </font>
    <font>
      <sz val="11"/>
      <color theme="1"/>
      <name val="Cambria"/>
      <family val="3"/>
    </font>
    <font>
      <sz val="11"/>
      <name val="Cambria"/>
      <family val="3"/>
    </font>
    <font>
      <u val="single"/>
      <sz val="11"/>
      <color rgb="FF0070C0"/>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0">
    <xf numFmtId="0" fontId="0" fillId="0" borderId="0" xfId="0" applyFont="1" applyAlignment="1">
      <alignment vertical="center"/>
    </xf>
    <xf numFmtId="0" fontId="45"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center" vertical="center" wrapText="1"/>
    </xf>
    <xf numFmtId="0" fontId="39" fillId="0" borderId="0" xfId="0" applyFont="1" applyBorder="1" applyAlignment="1">
      <alignment horizontal="left" vertical="center" wrapText="1"/>
    </xf>
    <xf numFmtId="0" fontId="39" fillId="0" borderId="0" xfId="0" applyFont="1" applyBorder="1" applyAlignment="1">
      <alignment horizontal="left" vertical="top" wrapText="1"/>
    </xf>
    <xf numFmtId="0" fontId="39"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39" fillId="0" borderId="0" xfId="0" applyFont="1" applyBorder="1" applyAlignment="1">
      <alignment horizontal="left" vertical="center" wrapText="1"/>
    </xf>
    <xf numFmtId="0" fontId="39" fillId="0" borderId="0" xfId="0" applyFont="1" applyBorder="1" applyAlignment="1">
      <alignment horizontal="left" vertical="top" wrapText="1"/>
    </xf>
    <xf numFmtId="0" fontId="39" fillId="0" borderId="0" xfId="0" applyFont="1" applyBorder="1" applyAlignment="1">
      <alignment horizontal="left" vertical="center" wrapText="1"/>
    </xf>
    <xf numFmtId="0" fontId="39" fillId="0" borderId="0" xfId="0" applyFont="1" applyBorder="1" applyAlignment="1">
      <alignment horizontal="left" vertical="top" wrapText="1"/>
    </xf>
    <xf numFmtId="0" fontId="39" fillId="0" borderId="0" xfId="0" applyFont="1" applyBorder="1" applyAlignment="1">
      <alignment horizontal="left" vertical="center"/>
    </xf>
    <xf numFmtId="0" fontId="39" fillId="0" borderId="0" xfId="0" applyFont="1" applyBorder="1" applyAlignment="1">
      <alignment vertical="center"/>
    </xf>
    <xf numFmtId="0" fontId="39" fillId="0" borderId="0" xfId="0" applyFont="1" applyBorder="1" applyAlignment="1">
      <alignment horizontal="center" vertical="center"/>
    </xf>
    <xf numFmtId="0" fontId="0" fillId="0" borderId="0" xfId="0" applyFont="1" applyBorder="1" applyAlignment="1">
      <alignment vertical="center"/>
    </xf>
    <xf numFmtId="0" fontId="46" fillId="0" borderId="0" xfId="0" applyFont="1" applyBorder="1" applyAlignment="1">
      <alignment vertical="center" wrapText="1"/>
    </xf>
    <xf numFmtId="0" fontId="47" fillId="0" borderId="0" xfId="0" applyFont="1" applyBorder="1" applyAlignment="1">
      <alignment horizontal="left" vertical="center" wrapText="1"/>
    </xf>
    <xf numFmtId="0" fontId="45" fillId="0" borderId="10" xfId="0" applyFont="1" applyBorder="1" applyAlignment="1">
      <alignment horizontal="left" vertical="center" wrapText="1"/>
    </xf>
    <xf numFmtId="0" fontId="45" fillId="0" borderId="10" xfId="0" applyFont="1" applyFill="1" applyBorder="1" applyAlignment="1">
      <alignment horizontal="center" vertical="center" wrapText="1"/>
    </xf>
    <xf numFmtId="0" fontId="45" fillId="0" borderId="10" xfId="0" applyFont="1" applyBorder="1" applyAlignment="1">
      <alignment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vertical="center" wrapText="1"/>
    </xf>
    <xf numFmtId="0" fontId="45" fillId="33" borderId="10" xfId="0" applyFont="1" applyFill="1" applyBorder="1" applyAlignment="1">
      <alignment vertical="center" wrapText="1"/>
    </xf>
    <xf numFmtId="0" fontId="3" fillId="34" borderId="10"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48" fillId="33" borderId="10" xfId="0" applyFont="1" applyFill="1" applyBorder="1" applyAlignment="1">
      <alignment horizontal="center" vertical="center" wrapText="1"/>
    </xf>
    <xf numFmtId="0" fontId="49" fillId="0" borderId="0" xfId="0" applyFont="1" applyAlignment="1">
      <alignment horizontal="lef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center" wrapText="1"/>
    </xf>
    <xf numFmtId="0" fontId="49" fillId="0" borderId="0" xfId="0" applyFont="1" applyAlignment="1">
      <alignment horizontal="left" vertical="center" wrapText="1"/>
    </xf>
    <xf numFmtId="0" fontId="50" fillId="0" borderId="0" xfId="0" applyFont="1" applyBorder="1" applyAlignment="1">
      <alignment vertical="center" wrapText="1"/>
    </xf>
    <xf numFmtId="0" fontId="50" fillId="0" borderId="0" xfId="0" applyFont="1" applyBorder="1" applyAlignment="1">
      <alignment vertical="center"/>
    </xf>
    <xf numFmtId="0" fontId="51" fillId="0" borderId="0" xfId="0" applyFont="1" applyAlignment="1">
      <alignment horizontal="left" vertical="center" wrapText="1"/>
    </xf>
    <xf numFmtId="0" fontId="50" fillId="0" borderId="0" xfId="0" applyFont="1" applyBorder="1" applyAlignment="1">
      <alignment horizontal="left" vertical="top" wrapText="1"/>
    </xf>
    <xf numFmtId="0" fontId="52" fillId="33" borderId="10" xfId="0" applyFont="1" applyFill="1" applyBorder="1" applyAlignment="1">
      <alignment horizontal="center" vertical="center" wrapText="1"/>
    </xf>
    <xf numFmtId="0" fontId="53" fillId="0" borderId="10" xfId="0" applyFont="1" applyBorder="1" applyAlignment="1">
      <alignment horizontal="justify" vertical="center"/>
    </xf>
    <xf numFmtId="0" fontId="53" fillId="0" borderId="10" xfId="0" applyFont="1" applyBorder="1" applyAlignment="1">
      <alignment vertical="center"/>
    </xf>
    <xf numFmtId="0" fontId="0" fillId="0" borderId="0" xfId="0" applyFont="1" applyAlignment="1">
      <alignment vertical="center"/>
    </xf>
    <xf numFmtId="0" fontId="45" fillId="33" borderId="10" xfId="0" applyFont="1" applyFill="1" applyBorder="1" applyAlignment="1">
      <alignment horizontal="left" vertical="center"/>
    </xf>
    <xf numFmtId="0" fontId="45" fillId="33" borderId="10" xfId="0" applyNumberFormat="1" applyFont="1" applyFill="1" applyBorder="1" applyAlignment="1">
      <alignment horizontal="center" vertical="center"/>
    </xf>
    <xf numFmtId="0" fontId="0"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5"/>
  <sheetViews>
    <sheetView tabSelected="1" zoomScale="80" zoomScaleNormal="80" workbookViewId="0" topLeftCell="A12">
      <selection activeCell="E16" sqref="E16"/>
    </sheetView>
  </sheetViews>
  <sheetFormatPr defaultColWidth="9.140625" defaultRowHeight="15"/>
  <cols>
    <col min="1" max="2" width="34.28125" style="12" customWidth="1"/>
    <col min="3" max="3" width="28.7109375" style="41" customWidth="1"/>
    <col min="4" max="4" width="18.00390625" style="11" customWidth="1"/>
    <col min="5" max="5" width="10.7109375" style="10" customWidth="1"/>
    <col min="6" max="6" width="13.421875" style="13" customWidth="1"/>
    <col min="7" max="7" width="10.7109375" style="38" customWidth="1"/>
    <col min="8" max="8" width="25.57421875" style="11" customWidth="1"/>
    <col min="9" max="9" width="28.8515625" style="11" customWidth="1"/>
    <col min="10" max="10" width="16.57421875" style="11" customWidth="1"/>
  </cols>
  <sheetData>
    <row r="1" spans="1:8" ht="24.75" customHeight="1">
      <c r="A1" s="22" t="s">
        <v>43</v>
      </c>
      <c r="B1" s="22"/>
      <c r="C1" s="39"/>
      <c r="D1" s="22"/>
      <c r="E1" s="22"/>
      <c r="F1" s="9"/>
      <c r="G1" s="35"/>
      <c r="H1" s="12"/>
    </row>
    <row r="2" spans="1:10" s="2" customFormat="1" ht="21" customHeight="1">
      <c r="A2" s="21" t="s">
        <v>44</v>
      </c>
      <c r="B2" s="21"/>
      <c r="C2" s="40"/>
      <c r="D2" s="19"/>
      <c r="E2" s="19"/>
      <c r="F2" s="20"/>
      <c r="G2" s="37"/>
      <c r="H2" s="18"/>
      <c r="I2" s="18"/>
      <c r="J2" s="3"/>
    </row>
    <row r="3" spans="1:10" s="2" customFormat="1" ht="21" customHeight="1">
      <c r="A3" s="21" t="s">
        <v>45</v>
      </c>
      <c r="B3" s="21"/>
      <c r="C3" s="40"/>
      <c r="D3" s="19"/>
      <c r="E3" s="19"/>
      <c r="F3" s="20"/>
      <c r="G3" s="37"/>
      <c r="H3" s="18"/>
      <c r="I3" s="18"/>
      <c r="J3" s="3"/>
    </row>
    <row r="4" spans="1:10" s="2" customFormat="1" ht="21" customHeight="1">
      <c r="A4" s="21" t="s">
        <v>46</v>
      </c>
      <c r="B4" s="21"/>
      <c r="C4" s="40"/>
      <c r="D4" s="19"/>
      <c r="E4" s="19"/>
      <c r="F4" s="20"/>
      <c r="G4" s="37"/>
      <c r="H4" s="18"/>
      <c r="I4" s="18"/>
      <c r="J4" s="3"/>
    </row>
    <row r="5" spans="1:10" s="2" customFormat="1" ht="21" customHeight="1">
      <c r="A5" s="21" t="s">
        <v>47</v>
      </c>
      <c r="B5" s="21"/>
      <c r="C5" s="40"/>
      <c r="D5" s="19"/>
      <c r="E5" s="19"/>
      <c r="F5" s="20"/>
      <c r="G5" s="37"/>
      <c r="H5" s="18"/>
      <c r="I5" s="18"/>
      <c r="J5" s="3"/>
    </row>
    <row r="6" spans="1:10" s="2" customFormat="1" ht="21" customHeight="1">
      <c r="A6" s="21" t="s">
        <v>48</v>
      </c>
      <c r="B6" s="21"/>
      <c r="C6" s="40"/>
      <c r="D6" s="19"/>
      <c r="E6" s="19"/>
      <c r="F6" s="20"/>
      <c r="G6" s="37"/>
      <c r="H6" s="18"/>
      <c r="I6" s="18"/>
      <c r="J6" s="3"/>
    </row>
    <row r="7" spans="1:10" s="2" customFormat="1" ht="21" customHeight="1">
      <c r="A7" s="21" t="s">
        <v>49</v>
      </c>
      <c r="B7" s="21"/>
      <c r="C7" s="40"/>
      <c r="D7" s="19"/>
      <c r="E7" s="19"/>
      <c r="F7" s="20"/>
      <c r="G7" s="37"/>
      <c r="H7" s="18"/>
      <c r="I7" s="18"/>
      <c r="J7" s="3"/>
    </row>
    <row r="8" spans="1:10" s="2" customFormat="1" ht="21" customHeight="1">
      <c r="A8" s="21" t="s">
        <v>50</v>
      </c>
      <c r="B8" s="21"/>
      <c r="C8" s="40"/>
      <c r="D8" s="19"/>
      <c r="E8" s="19"/>
      <c r="F8" s="20"/>
      <c r="G8" s="37"/>
      <c r="H8" s="18"/>
      <c r="I8" s="18"/>
      <c r="J8" s="3"/>
    </row>
    <row r="9" spans="1:9" ht="21" customHeight="1">
      <c r="A9" s="3" t="s">
        <v>51</v>
      </c>
      <c r="B9" s="3"/>
      <c r="G9" s="36"/>
      <c r="H9" s="6"/>
      <c r="I9" s="7"/>
    </row>
    <row r="10" spans="7:9" ht="21" customHeight="1">
      <c r="G10" s="36"/>
      <c r="H10" s="16"/>
      <c r="I10" s="17"/>
    </row>
    <row r="11" spans="1:9" ht="21" customHeight="1">
      <c r="A11" s="23" t="s">
        <v>68</v>
      </c>
      <c r="B11" s="23"/>
      <c r="C11" s="42"/>
      <c r="D11" s="7"/>
      <c r="E11" s="7"/>
      <c r="F11" s="8"/>
      <c r="G11" s="36"/>
      <c r="H11" s="6"/>
      <c r="I11" s="7"/>
    </row>
    <row r="12" spans="1:9" ht="11.25" customHeight="1">
      <c r="A12" s="16"/>
      <c r="B12" s="16"/>
      <c r="C12" s="42"/>
      <c r="D12" s="15"/>
      <c r="E12" s="15"/>
      <c r="F12" s="8"/>
      <c r="G12" s="36"/>
      <c r="H12" s="14"/>
      <c r="I12" s="15"/>
    </row>
    <row r="13" spans="1:10" s="46" customFormat="1" ht="34.5" customHeight="1">
      <c r="A13" s="5" t="s">
        <v>58</v>
      </c>
      <c r="B13" s="5" t="s">
        <v>191</v>
      </c>
      <c r="C13" s="43" t="s">
        <v>4</v>
      </c>
      <c r="D13" s="5" t="s">
        <v>0</v>
      </c>
      <c r="E13" s="4" t="s">
        <v>1</v>
      </c>
      <c r="F13" s="5" t="s">
        <v>2</v>
      </c>
      <c r="G13" s="5" t="s">
        <v>3</v>
      </c>
      <c r="H13" s="1" t="s">
        <v>34</v>
      </c>
      <c r="I13" s="5" t="s">
        <v>10</v>
      </c>
      <c r="J13" s="5" t="s">
        <v>9</v>
      </c>
    </row>
    <row r="14" spans="1:10" s="46" customFormat="1" ht="27">
      <c r="A14" s="24" t="s">
        <v>69</v>
      </c>
      <c r="B14" s="24" t="s">
        <v>204</v>
      </c>
      <c r="C14" s="44" t="str">
        <f>HYPERLINK("https://www.library.pref.chiba.lg.jp/licsxp-iopac/WOpacMsgNewListToTifTilDetailAction.do?tilcod=1000000593868","ふるさと印西地方の民話・伝説")</f>
        <v>ふるさと印西地方の民話・伝説</v>
      </c>
      <c r="D14" s="24" t="s">
        <v>278</v>
      </c>
      <c r="E14" s="25">
        <v>1980</v>
      </c>
      <c r="F14" s="27" t="s">
        <v>205</v>
      </c>
      <c r="G14" s="24" t="s">
        <v>71</v>
      </c>
      <c r="H14" s="24" t="s">
        <v>72</v>
      </c>
      <c r="I14" s="26" t="s">
        <v>226</v>
      </c>
      <c r="J14" s="27" t="s">
        <v>72</v>
      </c>
    </row>
    <row r="15" spans="1:10" s="46" customFormat="1" ht="13.5">
      <c r="A15" s="28" t="s">
        <v>73</v>
      </c>
      <c r="B15" s="28" t="s">
        <v>227</v>
      </c>
      <c r="C15" s="44" t="str">
        <f>HYPERLINK("https://www.library.pref.chiba.lg.jp/licsxp-iopac/WOpacMsgNewListToTifTilDetailAction.do?tilcod=1000000731360","房総の伝説")</f>
        <v>房総の伝説</v>
      </c>
      <c r="D15" s="28" t="s">
        <v>74</v>
      </c>
      <c r="E15" s="25">
        <v>1976</v>
      </c>
      <c r="F15" s="25" t="s">
        <v>75</v>
      </c>
      <c r="G15" s="28" t="s">
        <v>76</v>
      </c>
      <c r="H15" s="28" t="s">
        <v>77</v>
      </c>
      <c r="I15" s="29" t="s">
        <v>78</v>
      </c>
      <c r="J15" s="5" t="s">
        <v>79</v>
      </c>
    </row>
    <row r="16" spans="1:10" s="46" customFormat="1" ht="27">
      <c r="A16" s="24" t="s">
        <v>80</v>
      </c>
      <c r="B16" s="24" t="s">
        <v>206</v>
      </c>
      <c r="C16" s="44" t="str">
        <f>HYPERLINK("https://www.library.pref.chiba.lg.jp/licsxp-iopac/WOpacMsgNewListToTifTilDetailAction.do?tilcod=1000000593868","ふるさと印西地方の民話・伝説")</f>
        <v>ふるさと印西地方の民話・伝説</v>
      </c>
      <c r="D16" s="24" t="s">
        <v>276</v>
      </c>
      <c r="E16" s="25">
        <v>1980</v>
      </c>
      <c r="F16" s="27" t="s">
        <v>228</v>
      </c>
      <c r="G16" s="24" t="s">
        <v>71</v>
      </c>
      <c r="H16" s="24" t="s">
        <v>81</v>
      </c>
      <c r="I16" s="26" t="s">
        <v>82</v>
      </c>
      <c r="J16" s="27" t="s">
        <v>72</v>
      </c>
    </row>
    <row r="17" spans="1:10" s="46" customFormat="1" ht="27">
      <c r="A17" s="24" t="s">
        <v>83</v>
      </c>
      <c r="B17" s="24" t="s">
        <v>229</v>
      </c>
      <c r="C17" s="44" t="str">
        <f>HYPERLINK("https://www.library.pref.chiba.lg.jp/licsxp-iopac/WOpacMsgNewListToTifTilDetailAction.do?tilcod=1000000593868","ふるさと印西地方の民話・伝説")</f>
        <v>ふるさと印西地方の民話・伝説</v>
      </c>
      <c r="D17" s="24" t="s">
        <v>276</v>
      </c>
      <c r="E17" s="25">
        <v>1980</v>
      </c>
      <c r="F17" s="27" t="s">
        <v>205</v>
      </c>
      <c r="G17" s="24" t="s">
        <v>71</v>
      </c>
      <c r="H17" s="24" t="s">
        <v>72</v>
      </c>
      <c r="I17" s="26" t="s">
        <v>84</v>
      </c>
      <c r="J17" s="27" t="s">
        <v>72</v>
      </c>
    </row>
    <row r="18" spans="1:10" s="46" customFormat="1" ht="27">
      <c r="A18" s="28" t="s">
        <v>85</v>
      </c>
      <c r="B18" s="28" t="s">
        <v>192</v>
      </c>
      <c r="C18" s="44" t="str">
        <f>HYPERLINK("https://www.library.pref.chiba.lg.jp/licsxp-iopac/WOpacMsgNewListToTifTilDetailAction.do?tilcod=1000000947313","そうふけっぱらのきつね")</f>
        <v>そうふけっぱらのきつね</v>
      </c>
      <c r="D18" s="28" t="s">
        <v>230</v>
      </c>
      <c r="E18" s="25">
        <v>1992</v>
      </c>
      <c r="F18" s="25" t="s">
        <v>231</v>
      </c>
      <c r="G18" s="28" t="s">
        <v>86</v>
      </c>
      <c r="H18" s="28" t="s">
        <v>87</v>
      </c>
      <c r="I18" s="29" t="s">
        <v>88</v>
      </c>
      <c r="J18" s="27" t="s">
        <v>72</v>
      </c>
    </row>
    <row r="19" spans="1:10" s="46" customFormat="1" ht="27">
      <c r="A19" s="24" t="s">
        <v>89</v>
      </c>
      <c r="B19" s="24" t="s">
        <v>215</v>
      </c>
      <c r="C19" s="44" t="str">
        <f>HYPERLINK("https://www.library.pref.chiba.lg.jp/licsxp-iopac/WOpacMsgNewListToTifTilDetailAction.do?tilcod=1000000593868","ふるさと印西地方の民話・伝説")</f>
        <v>ふるさと印西地方の民話・伝説</v>
      </c>
      <c r="D19" s="24" t="s">
        <v>276</v>
      </c>
      <c r="E19" s="25">
        <v>1980</v>
      </c>
      <c r="F19" s="27" t="s">
        <v>207</v>
      </c>
      <c r="G19" s="24" t="s">
        <v>71</v>
      </c>
      <c r="H19" s="24" t="s">
        <v>72</v>
      </c>
      <c r="I19" s="26" t="s">
        <v>90</v>
      </c>
      <c r="J19" s="27" t="s">
        <v>72</v>
      </c>
    </row>
    <row r="20" spans="1:10" s="46" customFormat="1" ht="27">
      <c r="A20" s="24" t="s">
        <v>91</v>
      </c>
      <c r="B20" s="24" t="s">
        <v>232</v>
      </c>
      <c r="C20" s="44" t="str">
        <f>HYPERLINK("https://www.library.pref.chiba.lg.jp/licsxp-iopac/WOpacMsgNewListToTifTilDetailAction.do?tilcod=1000000593868","ふるさと印西地方の民話・伝説")</f>
        <v>ふるさと印西地方の民話・伝説</v>
      </c>
      <c r="D20" s="24" t="s">
        <v>276</v>
      </c>
      <c r="E20" s="25">
        <v>1980</v>
      </c>
      <c r="F20" s="27" t="s">
        <v>233</v>
      </c>
      <c r="G20" s="24" t="s">
        <v>71</v>
      </c>
      <c r="H20" s="24" t="s">
        <v>72</v>
      </c>
      <c r="I20" s="26"/>
      <c r="J20" s="27" t="s">
        <v>72</v>
      </c>
    </row>
    <row r="21" spans="1:10" s="46" customFormat="1" ht="27">
      <c r="A21" s="24" t="s">
        <v>92</v>
      </c>
      <c r="B21" s="24" t="s">
        <v>234</v>
      </c>
      <c r="C21" s="44" t="str">
        <f>HYPERLINK("https://www.library.pref.chiba.lg.jp/licsxp-iopac/WOpacMsgNewListToTifTilDetailAction.do?tilcod=1000000593868","ふるさと印西地方の民話・伝説")</f>
        <v>ふるさと印西地方の民話・伝説</v>
      </c>
      <c r="D21" s="24" t="s">
        <v>276</v>
      </c>
      <c r="E21" s="25">
        <v>1980</v>
      </c>
      <c r="F21" s="27" t="s">
        <v>235</v>
      </c>
      <c r="G21" s="24" t="s">
        <v>71</v>
      </c>
      <c r="H21" s="24" t="s">
        <v>72</v>
      </c>
      <c r="I21" s="26"/>
      <c r="J21" s="27" t="s">
        <v>72</v>
      </c>
    </row>
    <row r="22" spans="1:10" s="46" customFormat="1" ht="27">
      <c r="A22" s="24" t="s">
        <v>93</v>
      </c>
      <c r="B22" s="24" t="s">
        <v>208</v>
      </c>
      <c r="C22" s="44" t="str">
        <f>HYPERLINK("https://www.library.pref.chiba.lg.jp/licsxp-iopac/WOpacMsgNewListToTifTilDetailAction.do?tilcod=1000000593868","ふるさと印西地方の民話・伝説")</f>
        <v>ふるさと印西地方の民話・伝説</v>
      </c>
      <c r="D22" s="24" t="s">
        <v>276</v>
      </c>
      <c r="E22" s="25">
        <v>1980</v>
      </c>
      <c r="F22" s="27" t="s">
        <v>207</v>
      </c>
      <c r="G22" s="24" t="s">
        <v>71</v>
      </c>
      <c r="H22" s="24" t="s">
        <v>72</v>
      </c>
      <c r="I22" s="26"/>
      <c r="J22" s="27" t="s">
        <v>72</v>
      </c>
    </row>
    <row r="23" spans="1:10" s="46" customFormat="1" ht="27">
      <c r="A23" s="24" t="s">
        <v>94</v>
      </c>
      <c r="B23" s="24" t="s">
        <v>209</v>
      </c>
      <c r="C23" s="44" t="str">
        <f>HYPERLINK("https://www.library.pref.chiba.lg.jp/licsxp-iopac/WOpacMsgNewListToTifTilDetailAction.do?tilcod=1000000593868","ふるさと印西地方の民話・伝説")</f>
        <v>ふるさと印西地方の民話・伝説</v>
      </c>
      <c r="D23" s="24" t="s">
        <v>276</v>
      </c>
      <c r="E23" s="25">
        <v>1980</v>
      </c>
      <c r="F23" s="27" t="s">
        <v>207</v>
      </c>
      <c r="G23" s="24" t="s">
        <v>71</v>
      </c>
      <c r="H23" s="24" t="s">
        <v>72</v>
      </c>
      <c r="I23" s="26" t="s">
        <v>95</v>
      </c>
      <c r="J23" s="27" t="s">
        <v>72</v>
      </c>
    </row>
    <row r="24" spans="1:10" s="46" customFormat="1" ht="13.5">
      <c r="A24" s="24" t="s">
        <v>96</v>
      </c>
      <c r="B24" s="24" t="s">
        <v>210</v>
      </c>
      <c r="C24" s="44" t="str">
        <f>HYPERLINK("https://www.library.pref.chiba.lg.jp/licsxp-iopac/WOpacMsgNewListToTifTilDetailAction.do?tilcod=1000000731360","房総の伝説")</f>
        <v>房総の伝説</v>
      </c>
      <c r="D24" s="28" t="s">
        <v>74</v>
      </c>
      <c r="E24" s="25">
        <v>1976</v>
      </c>
      <c r="F24" s="25" t="s">
        <v>75</v>
      </c>
      <c r="G24" s="28" t="s">
        <v>76</v>
      </c>
      <c r="H24" s="28" t="s">
        <v>77</v>
      </c>
      <c r="I24" s="26" t="s">
        <v>97</v>
      </c>
      <c r="J24" s="27" t="s">
        <v>79</v>
      </c>
    </row>
    <row r="25" spans="1:10" s="46" customFormat="1" ht="13.5">
      <c r="A25" s="28" t="s">
        <v>98</v>
      </c>
      <c r="B25" s="28" t="s">
        <v>236</v>
      </c>
      <c r="C25" s="44" t="str">
        <f>HYPERLINK("https://www.library.pref.chiba.lg.jp/licsxp-iopac/WOpacMsgNewListToTifTilDetailAction.do?tilcod=1000000731360","房総の伝説")</f>
        <v>房総の伝説</v>
      </c>
      <c r="D25" s="28" t="s">
        <v>74</v>
      </c>
      <c r="E25" s="25">
        <v>1976</v>
      </c>
      <c r="F25" s="25" t="s">
        <v>75</v>
      </c>
      <c r="G25" s="28" t="s">
        <v>76</v>
      </c>
      <c r="H25" s="28" t="s">
        <v>77</v>
      </c>
      <c r="I25" s="29" t="s">
        <v>99</v>
      </c>
      <c r="J25" s="5" t="s">
        <v>79</v>
      </c>
    </row>
    <row r="26" spans="1:10" s="46" customFormat="1" ht="13.5">
      <c r="A26" s="1" t="s">
        <v>273</v>
      </c>
      <c r="B26" s="28" t="s">
        <v>237</v>
      </c>
      <c r="C26" s="44" t="str">
        <f>HYPERLINK("https://www.library.pref.chiba.lg.jp/licsxp-iopac/WOpacMsgNewListToTifTilDetailAction.do?tilcod=1000000731360","房総の伝説")</f>
        <v>房総の伝説</v>
      </c>
      <c r="D26" s="28" t="s">
        <v>74</v>
      </c>
      <c r="E26" s="25">
        <v>1976</v>
      </c>
      <c r="F26" s="25" t="s">
        <v>75</v>
      </c>
      <c r="G26" s="28" t="s">
        <v>76</v>
      </c>
      <c r="H26" s="28" t="s">
        <v>77</v>
      </c>
      <c r="I26" s="29" t="s">
        <v>100</v>
      </c>
      <c r="J26" s="25" t="s">
        <v>79</v>
      </c>
    </row>
    <row r="27" spans="1:10" s="46" customFormat="1" ht="27">
      <c r="A27" s="24" t="s">
        <v>101</v>
      </c>
      <c r="B27" s="24" t="s">
        <v>238</v>
      </c>
      <c r="C27" s="44" t="str">
        <f>HYPERLINK("https://www.library.pref.chiba.lg.jp/licsxp-iopac/WOpacMsgNewListToTifTilDetailAction.do?tilcod=1000000593868","ふるさと印西地方の民話・伝説")</f>
        <v>ふるさと印西地方の民話・伝説</v>
      </c>
      <c r="D27" s="24" t="s">
        <v>276</v>
      </c>
      <c r="E27" s="25">
        <v>1980</v>
      </c>
      <c r="F27" s="27" t="s">
        <v>220</v>
      </c>
      <c r="G27" s="24" t="s">
        <v>71</v>
      </c>
      <c r="H27" s="24" t="s">
        <v>72</v>
      </c>
      <c r="I27" s="26" t="s">
        <v>102</v>
      </c>
      <c r="J27" s="27" t="s">
        <v>72</v>
      </c>
    </row>
    <row r="28" spans="1:10" s="46" customFormat="1" ht="13.5">
      <c r="A28" s="28" t="s">
        <v>103</v>
      </c>
      <c r="B28" s="28" t="s">
        <v>239</v>
      </c>
      <c r="C28" s="44" t="str">
        <f>HYPERLINK("https://www.library.pref.chiba.lg.jp/licsxp-iopac/WOpacMsgNewListToTifTilDetailAction.do?tilcod=1000000731360","房総の伝説")</f>
        <v>房総の伝説</v>
      </c>
      <c r="D28" s="28" t="s">
        <v>74</v>
      </c>
      <c r="E28" s="25">
        <v>1976</v>
      </c>
      <c r="F28" s="25" t="s">
        <v>75</v>
      </c>
      <c r="G28" s="28" t="s">
        <v>76</v>
      </c>
      <c r="H28" s="28" t="s">
        <v>77</v>
      </c>
      <c r="I28" s="30" t="s">
        <v>104</v>
      </c>
      <c r="J28" s="5" t="s">
        <v>105</v>
      </c>
    </row>
    <row r="29" spans="1:10" s="46" customFormat="1" ht="27">
      <c r="A29" s="24" t="s">
        <v>106</v>
      </c>
      <c r="B29" s="24" t="s">
        <v>240</v>
      </c>
      <c r="C29" s="44" t="str">
        <f>HYPERLINK("https://www.library.pref.chiba.lg.jp/licsxp-iopac/WOpacMsgNewListToTifTilDetailAction.do?tilcod=1000000593868","ふるさと印西地方の民話・伝説")</f>
        <v>ふるさと印西地方の民話・伝説</v>
      </c>
      <c r="D29" s="24" t="s">
        <v>276</v>
      </c>
      <c r="E29" s="25">
        <v>1980</v>
      </c>
      <c r="F29" s="27" t="s">
        <v>212</v>
      </c>
      <c r="G29" s="24" t="s">
        <v>71</v>
      </c>
      <c r="H29" s="24" t="s">
        <v>107</v>
      </c>
      <c r="I29" s="26" t="s">
        <v>108</v>
      </c>
      <c r="J29" s="27" t="s">
        <v>107</v>
      </c>
    </row>
    <row r="30" spans="1:10" s="46" customFormat="1" ht="21">
      <c r="A30" s="1" t="s">
        <v>59</v>
      </c>
      <c r="B30" s="1" t="s">
        <v>194</v>
      </c>
      <c r="C30" s="45" t="str">
        <f>HYPERLINK("https://www.library.pref.chiba.lg.jp/licsxp-iopac/WOpacMsgNewListToTifTilDetailAction.do?tilcod=1000000855686","千葉の伝説")</f>
        <v>千葉の伝説</v>
      </c>
      <c r="D30" s="1" t="s">
        <v>15</v>
      </c>
      <c r="E30" s="4">
        <v>1981</v>
      </c>
      <c r="F30" s="5" t="s">
        <v>16</v>
      </c>
      <c r="G30" s="47" t="s">
        <v>5</v>
      </c>
      <c r="H30" s="1" t="s">
        <v>22</v>
      </c>
      <c r="I30" s="30" t="s">
        <v>23</v>
      </c>
      <c r="J30" s="5" t="s">
        <v>41</v>
      </c>
    </row>
    <row r="31" spans="1:10" s="46" customFormat="1" ht="27">
      <c r="A31" s="1" t="s">
        <v>59</v>
      </c>
      <c r="B31" s="1" t="s">
        <v>194</v>
      </c>
      <c r="C31" s="45" t="str">
        <f>HYPERLINK("https://www.library.pref.chiba.lg.jp/licsxp-iopac/WOpacMsgNewListToTifTilDetailAction.do?tilcod=1000000844389","千葉県の民話　続")</f>
        <v>千葉県の民話　続</v>
      </c>
      <c r="D31" s="1" t="s">
        <v>24</v>
      </c>
      <c r="E31" s="4">
        <v>1981</v>
      </c>
      <c r="F31" s="5" t="s">
        <v>25</v>
      </c>
      <c r="G31" s="47" t="s">
        <v>26</v>
      </c>
      <c r="H31" s="1" t="s">
        <v>6</v>
      </c>
      <c r="I31" s="30" t="s">
        <v>27</v>
      </c>
      <c r="J31" s="25" t="s">
        <v>109</v>
      </c>
    </row>
    <row r="32" spans="1:10" s="46" customFormat="1" ht="13.5">
      <c r="A32" s="28" t="s">
        <v>110</v>
      </c>
      <c r="B32" s="28" t="s">
        <v>241</v>
      </c>
      <c r="C32" s="44" t="str">
        <f>HYPERLINK("https://www.library.pref.chiba.lg.jp/licsxp-iopac/WOpacMsgNewListToTifTilDetailAction.do?tilcod=1000000731360","房総の伝説")</f>
        <v>房総の伝説</v>
      </c>
      <c r="D32" s="28" t="s">
        <v>74</v>
      </c>
      <c r="E32" s="25">
        <v>1976</v>
      </c>
      <c r="F32" s="25" t="s">
        <v>75</v>
      </c>
      <c r="G32" s="28" t="s">
        <v>76</v>
      </c>
      <c r="H32" s="28" t="s">
        <v>77</v>
      </c>
      <c r="I32" s="29" t="s">
        <v>111</v>
      </c>
      <c r="J32" s="25" t="s">
        <v>109</v>
      </c>
    </row>
    <row r="33" spans="1:10" s="46" customFormat="1" ht="21">
      <c r="A33" s="1" t="s">
        <v>63</v>
      </c>
      <c r="B33" s="1" t="s">
        <v>195</v>
      </c>
      <c r="C33" s="44" t="str">
        <f>HYPERLINK("https://www.library.pref.chiba.lg.jp/licsxp-iopac/WOpacMsgNewListToTifTilDetailAction.do?tilcod=1000000844473","房総むかしばなし　その１")</f>
        <v>房総むかしばなし　その１</v>
      </c>
      <c r="D33" s="1" t="s">
        <v>42</v>
      </c>
      <c r="E33" s="4">
        <v>1978</v>
      </c>
      <c r="F33" s="5" t="s">
        <v>52</v>
      </c>
      <c r="G33" s="47" t="s">
        <v>11</v>
      </c>
      <c r="H33" s="1" t="s">
        <v>6</v>
      </c>
      <c r="I33" s="30" t="s">
        <v>112</v>
      </c>
      <c r="J33" s="5" t="s">
        <v>41</v>
      </c>
    </row>
    <row r="34" spans="1:10" s="46" customFormat="1" ht="13.5">
      <c r="A34" s="28" t="s">
        <v>113</v>
      </c>
      <c r="B34" s="28" t="s">
        <v>242</v>
      </c>
      <c r="C34" s="44" t="str">
        <f>HYPERLINK("https://www.library.pref.chiba.lg.jp/licsxp-iopac/WOpacMsgNewListToTifTilDetailAction.do?tilcod=1000000731360","房総の伝説")</f>
        <v>房総の伝説</v>
      </c>
      <c r="D34" s="28" t="s">
        <v>74</v>
      </c>
      <c r="E34" s="25">
        <v>1976</v>
      </c>
      <c r="F34" s="25" t="s">
        <v>75</v>
      </c>
      <c r="G34" s="28" t="s">
        <v>76</v>
      </c>
      <c r="H34" s="28" t="s">
        <v>77</v>
      </c>
      <c r="I34" s="29" t="s">
        <v>114</v>
      </c>
      <c r="J34" s="25" t="s">
        <v>109</v>
      </c>
    </row>
    <row r="35" spans="1:10" s="46" customFormat="1" ht="13.5">
      <c r="A35" s="1" t="s">
        <v>115</v>
      </c>
      <c r="B35" s="28" t="s">
        <v>243</v>
      </c>
      <c r="C35" s="44" t="str">
        <f>HYPERLINK("https://www.library.pref.chiba.lg.jp/licsxp-iopac/WOpacMsgNewListToTifTilDetailAction.do?tilcod=1000000731360","房総の伝説")</f>
        <v>房総の伝説</v>
      </c>
      <c r="D35" s="28" t="s">
        <v>74</v>
      </c>
      <c r="E35" s="25">
        <v>1976</v>
      </c>
      <c r="F35" s="25" t="s">
        <v>75</v>
      </c>
      <c r="G35" s="28" t="s">
        <v>76</v>
      </c>
      <c r="H35" s="28" t="s">
        <v>77</v>
      </c>
      <c r="I35" s="29" t="s">
        <v>116</v>
      </c>
      <c r="J35" s="25" t="s">
        <v>117</v>
      </c>
    </row>
    <row r="36" spans="1:10" s="46" customFormat="1" ht="27">
      <c r="A36" s="24" t="s">
        <v>118</v>
      </c>
      <c r="B36" s="24" t="s">
        <v>211</v>
      </c>
      <c r="C36" s="44" t="str">
        <f>HYPERLINK("https://www.library.pref.chiba.lg.jp/licsxp-iopac/WOpacMsgNewListToTifTilDetailAction.do?tilcod=1000000593868","ふるさと印西地方の民話・伝説")</f>
        <v>ふるさと印西地方の民話・伝説</v>
      </c>
      <c r="D36" s="24" t="s">
        <v>276</v>
      </c>
      <c r="E36" s="25">
        <v>1980</v>
      </c>
      <c r="F36" s="27" t="s">
        <v>212</v>
      </c>
      <c r="G36" s="24" t="s">
        <v>71</v>
      </c>
      <c r="H36" s="24" t="s">
        <v>81</v>
      </c>
      <c r="I36" s="26" t="s">
        <v>119</v>
      </c>
      <c r="J36" s="27" t="s">
        <v>120</v>
      </c>
    </row>
    <row r="37" spans="1:10" s="46" customFormat="1" ht="27">
      <c r="A37" s="24" t="s">
        <v>121</v>
      </c>
      <c r="B37" s="24" t="s">
        <v>244</v>
      </c>
      <c r="C37" s="44" t="str">
        <f>HYPERLINK("https://www.library.pref.chiba.lg.jp/licsxp-iopac/WOpacMsgNewListToTifTilDetailAction.do?tilcod=1000000871997","房総の伝説")</f>
        <v>房総の伝説</v>
      </c>
      <c r="D37" s="24" t="s">
        <v>122</v>
      </c>
      <c r="E37" s="25">
        <v>1975</v>
      </c>
      <c r="F37" s="27" t="s">
        <v>123</v>
      </c>
      <c r="G37" s="24" t="s">
        <v>124</v>
      </c>
      <c r="H37" s="24" t="s">
        <v>125</v>
      </c>
      <c r="I37" s="26" t="s">
        <v>126</v>
      </c>
      <c r="J37" s="31" t="s">
        <v>127</v>
      </c>
    </row>
    <row r="38" spans="1:10" s="46" customFormat="1" ht="13.5">
      <c r="A38" s="28" t="s">
        <v>128</v>
      </c>
      <c r="B38" s="28" t="s">
        <v>213</v>
      </c>
      <c r="C38" s="44" t="str">
        <f>HYPERLINK("https://www.library.pref.chiba.lg.jp/licsxp-iopac/WOpacMsgNewListToTifTilDetailAction.do?tilcod=1000000731360","房総の伝説")</f>
        <v>房総の伝説</v>
      </c>
      <c r="D38" s="28" t="s">
        <v>74</v>
      </c>
      <c r="E38" s="25">
        <v>1976</v>
      </c>
      <c r="F38" s="25" t="s">
        <v>75</v>
      </c>
      <c r="G38" s="28" t="s">
        <v>76</v>
      </c>
      <c r="H38" s="28" t="s">
        <v>77</v>
      </c>
      <c r="I38" s="29" t="s">
        <v>129</v>
      </c>
      <c r="J38" s="25" t="s">
        <v>109</v>
      </c>
    </row>
    <row r="39" spans="1:10" s="46" customFormat="1" ht="27">
      <c r="A39" s="24" t="s">
        <v>130</v>
      </c>
      <c r="B39" s="24" t="s">
        <v>245</v>
      </c>
      <c r="C39" s="44" t="str">
        <f>HYPERLINK("https://www.library.pref.chiba.lg.jp/licsxp-iopac/WOpacMsgNewListToTifTilDetailAction.do?tilcod=1000000886364","房総・民話撰")</f>
        <v>房総・民話撰</v>
      </c>
      <c r="D39" s="24" t="s">
        <v>214</v>
      </c>
      <c r="E39" s="32">
        <v>1991</v>
      </c>
      <c r="F39" s="27" t="s">
        <v>246</v>
      </c>
      <c r="G39" s="24" t="s">
        <v>132</v>
      </c>
      <c r="H39" s="33" t="s">
        <v>6</v>
      </c>
      <c r="I39" s="26" t="s">
        <v>133</v>
      </c>
      <c r="J39" s="32" t="s">
        <v>41</v>
      </c>
    </row>
    <row r="40" spans="1:10" s="46" customFormat="1" ht="27">
      <c r="A40" s="28" t="s">
        <v>247</v>
      </c>
      <c r="B40" s="28" t="s">
        <v>192</v>
      </c>
      <c r="C40" s="44" t="str">
        <f>HYPERLINK("https://www.library.pref.chiba.lg.jp/licsxp-iopac/WOpacMsgNewListToTifTilDetailAction.do?tilcod=1000000947313","そうふけっぱらのきつね")</f>
        <v>そうふけっぱらのきつね</v>
      </c>
      <c r="D40" s="28" t="s">
        <v>134</v>
      </c>
      <c r="E40" s="25">
        <v>1992</v>
      </c>
      <c r="F40" s="25" t="s">
        <v>135</v>
      </c>
      <c r="G40" s="28" t="s">
        <v>86</v>
      </c>
      <c r="H40" s="28" t="s">
        <v>87</v>
      </c>
      <c r="I40" s="29" t="s">
        <v>136</v>
      </c>
      <c r="J40" s="25" t="s">
        <v>41</v>
      </c>
    </row>
    <row r="41" spans="1:10" s="46" customFormat="1" ht="27">
      <c r="A41" s="24" t="s">
        <v>89</v>
      </c>
      <c r="B41" s="24" t="s">
        <v>215</v>
      </c>
      <c r="C41" s="44" t="str">
        <f>HYPERLINK("https://www.library.pref.chiba.lg.jp/licsxp-iopac/WOpacMsgNewListToTifTilDetailAction.do?tilcod=1000000593868","ふるさと印西地方の民話・伝説")</f>
        <v>ふるさと印西地方の民話・伝説</v>
      </c>
      <c r="D41" s="24" t="s">
        <v>276</v>
      </c>
      <c r="E41" s="25">
        <v>1980</v>
      </c>
      <c r="F41" s="27" t="s">
        <v>70</v>
      </c>
      <c r="G41" s="24" t="s">
        <v>71</v>
      </c>
      <c r="H41" s="24" t="s">
        <v>72</v>
      </c>
      <c r="I41" s="26" t="s">
        <v>216</v>
      </c>
      <c r="J41" s="27" t="s">
        <v>107</v>
      </c>
    </row>
    <row r="42" spans="1:10" s="46" customFormat="1" ht="13.5">
      <c r="A42" s="24" t="s">
        <v>137</v>
      </c>
      <c r="B42" s="24" t="s">
        <v>217</v>
      </c>
      <c r="C42" s="44" t="str">
        <f>HYPERLINK("https://www.library.pref.chiba.lg.jp/licsxp-iopac/WOpacMsgNewListToTifTilDetailAction.do?tilcod=1000000731360","房総の伝説")</f>
        <v>房総の伝説</v>
      </c>
      <c r="D42" s="28" t="s">
        <v>74</v>
      </c>
      <c r="E42" s="25">
        <v>1976</v>
      </c>
      <c r="F42" s="25" t="s">
        <v>75</v>
      </c>
      <c r="G42" s="28" t="s">
        <v>76</v>
      </c>
      <c r="H42" s="28" t="s">
        <v>77</v>
      </c>
      <c r="I42" s="26" t="s">
        <v>138</v>
      </c>
      <c r="J42" s="27" t="s">
        <v>109</v>
      </c>
    </row>
    <row r="43" spans="1:10" s="46" customFormat="1" ht="27">
      <c r="A43" s="28" t="s">
        <v>139</v>
      </c>
      <c r="B43" s="28" t="s">
        <v>248</v>
      </c>
      <c r="C43" s="45" t="str">
        <f>HYPERLINK("https://www.library.pref.chiba.lg.jp/licsxp-iopac/WOpacMsgNewListToTifTilDetailAction.do?tilcod=1000000759900","房総の不思議な話、珍しい話")</f>
        <v>房総の不思議な話、珍しい話</v>
      </c>
      <c r="D43" s="28" t="s">
        <v>140</v>
      </c>
      <c r="E43" s="25">
        <v>1983</v>
      </c>
      <c r="F43" s="25" t="s">
        <v>141</v>
      </c>
      <c r="G43" s="24" t="s">
        <v>142</v>
      </c>
      <c r="H43" s="28" t="s">
        <v>127</v>
      </c>
      <c r="I43" s="26" t="s">
        <v>143</v>
      </c>
      <c r="J43" s="25" t="s">
        <v>127</v>
      </c>
    </row>
    <row r="44" spans="1:10" s="46" customFormat="1" ht="27">
      <c r="A44" s="28" t="s">
        <v>274</v>
      </c>
      <c r="B44" s="28" t="s">
        <v>218</v>
      </c>
      <c r="C44" s="44" t="str">
        <f>HYPERLINK("https://www.library.pref.chiba.lg.jp/licsxp-iopac/WOpacMsgNewListToTifTilDetailAction.do?tilcod=1000000731360","房総の伝説")</f>
        <v>房総の伝説</v>
      </c>
      <c r="D44" s="28" t="s">
        <v>74</v>
      </c>
      <c r="E44" s="25">
        <v>1976</v>
      </c>
      <c r="F44" s="25" t="s">
        <v>75</v>
      </c>
      <c r="G44" s="28" t="s">
        <v>76</v>
      </c>
      <c r="H44" s="28" t="s">
        <v>77</v>
      </c>
      <c r="I44" s="30" t="s">
        <v>144</v>
      </c>
      <c r="J44" s="25" t="s">
        <v>109</v>
      </c>
    </row>
    <row r="45" spans="1:10" s="46" customFormat="1" ht="27">
      <c r="A45" s="28" t="s">
        <v>145</v>
      </c>
      <c r="B45" s="28" t="s">
        <v>219</v>
      </c>
      <c r="C45" s="45" t="str">
        <f>HYPERLINK("https://www.library.pref.chiba.lg.jp/licsxp-iopac/WOpacMsgNewListToTifTilDetailAction.do?tilcod=1000000759900","房総の不思議な話、珍しい話")</f>
        <v>房総の不思議な話、珍しい話</v>
      </c>
      <c r="D45" s="28" t="s">
        <v>140</v>
      </c>
      <c r="E45" s="25">
        <v>1983</v>
      </c>
      <c r="F45" s="25" t="s">
        <v>141</v>
      </c>
      <c r="G45" s="24" t="s">
        <v>142</v>
      </c>
      <c r="H45" s="28" t="s">
        <v>127</v>
      </c>
      <c r="I45" s="26" t="s">
        <v>146</v>
      </c>
      <c r="J45" s="25" t="s">
        <v>127</v>
      </c>
    </row>
    <row r="46" spans="1:10" s="46" customFormat="1" ht="27">
      <c r="A46" s="24" t="s">
        <v>147</v>
      </c>
      <c r="B46" s="24" t="s">
        <v>249</v>
      </c>
      <c r="C46" s="44" t="str">
        <f>HYPERLINK("https://www.library.pref.chiba.lg.jp/licsxp-iopac/WOpacMsgNewListToTifTilDetailAction.do?tilcod=1000000593868","ふるさと印西地方の民話・伝説")</f>
        <v>ふるさと印西地方の民話・伝説</v>
      </c>
      <c r="D46" s="24" t="s">
        <v>276</v>
      </c>
      <c r="E46" s="25">
        <v>1980</v>
      </c>
      <c r="F46" s="27" t="s">
        <v>205</v>
      </c>
      <c r="G46" s="24" t="s">
        <v>71</v>
      </c>
      <c r="H46" s="24" t="s">
        <v>107</v>
      </c>
      <c r="I46" s="26" t="s">
        <v>148</v>
      </c>
      <c r="J46" s="27" t="s">
        <v>107</v>
      </c>
    </row>
    <row r="47" spans="1:10" s="46" customFormat="1" ht="27">
      <c r="A47" s="28" t="s">
        <v>149</v>
      </c>
      <c r="B47" s="28" t="s">
        <v>250</v>
      </c>
      <c r="C47" s="44" t="str">
        <f>HYPERLINK("https://www.library.pref.chiba.lg.jp/licsxp-iopac/WOpacMsgNewListToTifTilDetailAction.do?tilcod=1000000731360","房総の伝説")</f>
        <v>房総の伝説</v>
      </c>
      <c r="D47" s="28" t="s">
        <v>74</v>
      </c>
      <c r="E47" s="25">
        <v>1976</v>
      </c>
      <c r="F47" s="25" t="s">
        <v>75</v>
      </c>
      <c r="G47" s="28" t="s">
        <v>76</v>
      </c>
      <c r="H47" s="28" t="s">
        <v>77</v>
      </c>
      <c r="I47" s="29" t="s">
        <v>150</v>
      </c>
      <c r="J47" s="25" t="s">
        <v>109</v>
      </c>
    </row>
    <row r="48" spans="1:10" s="46" customFormat="1" ht="27">
      <c r="A48" s="1" t="s">
        <v>60</v>
      </c>
      <c r="B48" s="1" t="s">
        <v>196</v>
      </c>
      <c r="C48" s="45" t="str">
        <f>HYPERLINK("https://www.library.pref.chiba.lg.jp/licsxp-iopac/WOpacMsgNewListToTifTilDetailAction.do?tilcod=1000000855686","千葉の伝説")</f>
        <v>千葉の伝説</v>
      </c>
      <c r="D48" s="1" t="s">
        <v>15</v>
      </c>
      <c r="E48" s="4">
        <v>1981</v>
      </c>
      <c r="F48" s="5" t="s">
        <v>16</v>
      </c>
      <c r="G48" s="47" t="s">
        <v>5</v>
      </c>
      <c r="H48" s="1" t="s">
        <v>17</v>
      </c>
      <c r="I48" s="30" t="s">
        <v>18</v>
      </c>
      <c r="J48" s="5" t="s">
        <v>41</v>
      </c>
    </row>
    <row r="49" spans="1:10" s="46" customFormat="1" ht="21">
      <c r="A49" s="1" t="s">
        <v>61</v>
      </c>
      <c r="B49" s="1" t="s">
        <v>197</v>
      </c>
      <c r="C49" s="44" t="str">
        <f>HYPERLINK("https://www.library.pref.chiba.lg.jp/licsxp-iopac/WOpacMsgNewListToTifTilDetailAction.do?tilcod=1000000844473","房総むかしばなし　その１")</f>
        <v>房総むかしばなし　その１</v>
      </c>
      <c r="D49" s="1" t="s">
        <v>42</v>
      </c>
      <c r="E49" s="4">
        <v>1978</v>
      </c>
      <c r="F49" s="5" t="s">
        <v>52</v>
      </c>
      <c r="G49" s="47" t="s">
        <v>11</v>
      </c>
      <c r="H49" s="1" t="s">
        <v>6</v>
      </c>
      <c r="I49" s="30"/>
      <c r="J49" s="5" t="s">
        <v>14</v>
      </c>
    </row>
    <row r="50" spans="1:10" s="46" customFormat="1" ht="21">
      <c r="A50" s="1" t="s">
        <v>61</v>
      </c>
      <c r="B50" s="1" t="s">
        <v>197</v>
      </c>
      <c r="C50" s="45" t="str">
        <f>HYPERLINK("https://www.library.pref.chiba.lg.jp/licsxp-iopac/WOpacMsgNewListToTifTilDetailAction.do?tilcod=1000000905526","千葉のふるさとむかし話")</f>
        <v>千葉のふるさとむかし話</v>
      </c>
      <c r="D50" s="1" t="s">
        <v>221</v>
      </c>
      <c r="E50" s="4">
        <v>1992</v>
      </c>
      <c r="F50" s="5" t="s">
        <v>54</v>
      </c>
      <c r="G50" s="47" t="s">
        <v>5</v>
      </c>
      <c r="H50" s="1" t="s">
        <v>6</v>
      </c>
      <c r="I50" s="30" t="s">
        <v>35</v>
      </c>
      <c r="J50" s="5" t="s">
        <v>36</v>
      </c>
    </row>
    <row r="51" spans="1:10" s="46" customFormat="1" ht="21">
      <c r="A51" s="1" t="s">
        <v>61</v>
      </c>
      <c r="B51" s="1" t="s">
        <v>197</v>
      </c>
      <c r="C51" s="45" t="str">
        <f>HYPERLINK("https://www.library.pref.chiba.lg.jp/licsxp-iopac/WOpacMsgNewListToTifTilDetailAction.do?tilcod=1000000454818","千葉のむかし話　改訂版")</f>
        <v>千葉のむかし話　改訂版</v>
      </c>
      <c r="D51" s="1" t="s">
        <v>12</v>
      </c>
      <c r="E51" s="4">
        <v>1986</v>
      </c>
      <c r="F51" s="5" t="s">
        <v>16</v>
      </c>
      <c r="G51" s="47" t="s">
        <v>7</v>
      </c>
      <c r="H51" s="1" t="s">
        <v>13</v>
      </c>
      <c r="I51" s="30" t="s">
        <v>222</v>
      </c>
      <c r="J51" s="5" t="s">
        <v>14</v>
      </c>
    </row>
    <row r="52" spans="1:10" s="46" customFormat="1" ht="27">
      <c r="A52" s="1" t="s">
        <v>61</v>
      </c>
      <c r="B52" s="1" t="s">
        <v>197</v>
      </c>
      <c r="C52" s="44" t="str">
        <f>HYPERLINK("https://www.library.pref.chiba.lg.jp/licsxp-iopac/WOpacMsgNewListToTifTilDetailAction.do?tilcod=1000000325627","夷隅川の大ナマズ夷隅地方のはなし")</f>
        <v>夷隅川の大ナマズ夷隅地方のはなし</v>
      </c>
      <c r="D52" s="1" t="s">
        <v>251</v>
      </c>
      <c r="E52" s="48">
        <v>1991</v>
      </c>
      <c r="F52" s="5" t="s">
        <v>55</v>
      </c>
      <c r="G52" s="47" t="s">
        <v>5</v>
      </c>
      <c r="H52" s="1" t="s">
        <v>8</v>
      </c>
      <c r="I52" s="30" t="s">
        <v>39</v>
      </c>
      <c r="J52" s="5" t="s">
        <v>40</v>
      </c>
    </row>
    <row r="53" spans="1:10" s="46" customFormat="1" ht="21">
      <c r="A53" s="1" t="s">
        <v>61</v>
      </c>
      <c r="B53" s="1" t="s">
        <v>197</v>
      </c>
      <c r="C53" s="45" t="str">
        <f>HYPERLINK("https://www.library.pref.chiba.lg.jp/licsxp-iopac/WOpacMsgNewListToTifTilDetailAction.do?tilcod=1000000855686","千葉の伝説")</f>
        <v>千葉の伝説</v>
      </c>
      <c r="D53" s="1" t="s">
        <v>15</v>
      </c>
      <c r="E53" s="4">
        <v>1981</v>
      </c>
      <c r="F53" s="5" t="s">
        <v>16</v>
      </c>
      <c r="G53" s="47" t="s">
        <v>5</v>
      </c>
      <c r="H53" s="1" t="s">
        <v>19</v>
      </c>
      <c r="I53" s="30" t="s">
        <v>20</v>
      </c>
      <c r="J53" s="5" t="s">
        <v>38</v>
      </c>
    </row>
    <row r="54" spans="1:10" s="46" customFormat="1" ht="27">
      <c r="A54" s="24" t="s">
        <v>61</v>
      </c>
      <c r="B54" s="24" t="s">
        <v>252</v>
      </c>
      <c r="C54" s="44" t="str">
        <f>HYPERLINK("https://www.library.pref.chiba.lg.jp/licsxp-iopac/WOpacMsgNewListToTifTilDetailAction.do?tilcod=1000000593868","ふるさと印西地方の民話・伝説")</f>
        <v>ふるさと印西地方の民話・伝説</v>
      </c>
      <c r="D54" s="24" t="s">
        <v>276</v>
      </c>
      <c r="E54" s="25">
        <v>1980</v>
      </c>
      <c r="F54" s="27" t="s">
        <v>253</v>
      </c>
      <c r="G54" s="24" t="s">
        <v>71</v>
      </c>
      <c r="H54" s="24" t="s">
        <v>81</v>
      </c>
      <c r="I54" s="26" t="s">
        <v>151</v>
      </c>
      <c r="J54" s="27" t="s">
        <v>151</v>
      </c>
    </row>
    <row r="55" spans="1:10" s="46" customFormat="1" ht="13.5">
      <c r="A55" s="24" t="s">
        <v>152</v>
      </c>
      <c r="B55" s="24" t="s">
        <v>254</v>
      </c>
      <c r="C55" s="44" t="str">
        <f>HYPERLINK("https://www.library.pref.chiba.lg.jp/licsxp-iopac/WOpacMsgNewListToTifTilDetailAction.do?tilcod=1000000731360","房総の伝説")</f>
        <v>房総の伝説</v>
      </c>
      <c r="D55" s="28" t="s">
        <v>74</v>
      </c>
      <c r="E55" s="25">
        <v>1976</v>
      </c>
      <c r="F55" s="25" t="s">
        <v>75</v>
      </c>
      <c r="G55" s="28" t="s">
        <v>76</v>
      </c>
      <c r="H55" s="28" t="s">
        <v>77</v>
      </c>
      <c r="I55" s="26" t="s">
        <v>153</v>
      </c>
      <c r="J55" s="32" t="s">
        <v>40</v>
      </c>
    </row>
    <row r="56" spans="1:10" s="46" customFormat="1" ht="21">
      <c r="A56" s="1" t="s">
        <v>62</v>
      </c>
      <c r="B56" s="1" t="s">
        <v>198</v>
      </c>
      <c r="C56" s="45" t="str">
        <f>HYPERLINK("https://www.library.pref.chiba.lg.jp/licsxp-iopac/WOpacMsgNewListToTifTilDetailAction.do?tilcod=1000000745668","かっぱのおんがえし")</f>
        <v>かっぱのおんがえし</v>
      </c>
      <c r="D56" s="1" t="s">
        <v>255</v>
      </c>
      <c r="E56" s="4">
        <v>1976</v>
      </c>
      <c r="F56" s="5" t="s">
        <v>56</v>
      </c>
      <c r="G56" s="47" t="s">
        <v>5</v>
      </c>
      <c r="H56" s="1" t="s">
        <v>37</v>
      </c>
      <c r="I56" s="30" t="s">
        <v>57</v>
      </c>
      <c r="J56" s="5" t="s">
        <v>38</v>
      </c>
    </row>
    <row r="57" spans="1:10" s="46" customFormat="1" ht="27">
      <c r="A57" s="24" t="s">
        <v>154</v>
      </c>
      <c r="B57" s="24" t="s">
        <v>256</v>
      </c>
      <c r="C57" s="44" t="str">
        <f>HYPERLINK("https://www.library.pref.chiba.lg.jp/licsxp-iopac/WOpacMsgNewListToTifTilDetailAction.do?tilcod=1000000579251","謎のなんじゃもんじゃ　千葉の民話")</f>
        <v>謎のなんじゃもんじゃ　千葉の民話</v>
      </c>
      <c r="D57" s="28" t="s">
        <v>155</v>
      </c>
      <c r="E57" s="25">
        <v>1996</v>
      </c>
      <c r="F57" s="25" t="s">
        <v>156</v>
      </c>
      <c r="G57" s="28" t="s">
        <v>157</v>
      </c>
      <c r="H57" s="28" t="s">
        <v>158</v>
      </c>
      <c r="I57" s="26"/>
      <c r="J57" s="31" t="s">
        <v>159</v>
      </c>
    </row>
    <row r="58" spans="1:10" s="46" customFormat="1" ht="13.5">
      <c r="A58" s="1" t="s">
        <v>115</v>
      </c>
      <c r="B58" s="28" t="s">
        <v>257</v>
      </c>
      <c r="C58" s="44" t="str">
        <f>HYPERLINK("https://www.library.pref.chiba.lg.jp/licsxp-iopac/WOpacMsgNewListToTifTilDetailAction.do?tilcod=1000000731360","房総の伝説")</f>
        <v>房総の伝説</v>
      </c>
      <c r="D58" s="28" t="s">
        <v>74</v>
      </c>
      <c r="E58" s="25">
        <v>1976</v>
      </c>
      <c r="F58" s="25" t="s">
        <v>75</v>
      </c>
      <c r="G58" s="28" t="s">
        <v>76</v>
      </c>
      <c r="H58" s="28" t="s">
        <v>77</v>
      </c>
      <c r="I58" s="29" t="s">
        <v>258</v>
      </c>
      <c r="J58" s="25" t="s">
        <v>160</v>
      </c>
    </row>
    <row r="59" spans="1:10" s="46" customFormat="1" ht="27">
      <c r="A59" s="24" t="s">
        <v>80</v>
      </c>
      <c r="B59" s="24" t="s">
        <v>259</v>
      </c>
      <c r="C59" s="44" t="str">
        <f>HYPERLINK("https://www.library.pref.chiba.lg.jp/licsxp-iopac/WOpacMsgNewListToTifTilDetailAction.do?tilcod=1000000593868","ふるさと印西地方の民話・伝説")</f>
        <v>ふるさと印西地方の民話・伝説</v>
      </c>
      <c r="D59" s="24" t="s">
        <v>276</v>
      </c>
      <c r="E59" s="25">
        <v>1980</v>
      </c>
      <c r="F59" s="27" t="s">
        <v>253</v>
      </c>
      <c r="G59" s="24" t="s">
        <v>71</v>
      </c>
      <c r="H59" s="24" t="s">
        <v>81</v>
      </c>
      <c r="I59" s="26" t="s">
        <v>161</v>
      </c>
      <c r="J59" s="27" t="s">
        <v>151</v>
      </c>
    </row>
    <row r="60" spans="1:10" s="46" customFormat="1" ht="27">
      <c r="A60" s="24" t="s">
        <v>162</v>
      </c>
      <c r="B60" s="24" t="s">
        <v>260</v>
      </c>
      <c r="C60" s="44" t="str">
        <f>HYPERLINK("https://www.library.pref.chiba.lg.jp/licsxp-iopac/WOpacMsgNewListToTifTilDetailAction.do?tilcod=1000000593868","ふるさと印西地方の民話・伝説")</f>
        <v>ふるさと印西地方の民話・伝説</v>
      </c>
      <c r="D60" s="24" t="s">
        <v>276</v>
      </c>
      <c r="E60" s="25">
        <v>1980</v>
      </c>
      <c r="F60" s="27" t="s">
        <v>261</v>
      </c>
      <c r="G60" s="24" t="s">
        <v>71</v>
      </c>
      <c r="H60" s="24" t="s">
        <v>81</v>
      </c>
      <c r="I60" s="26" t="s">
        <v>151</v>
      </c>
      <c r="J60" s="27" t="s">
        <v>151</v>
      </c>
    </row>
    <row r="61" spans="1:10" s="46" customFormat="1" ht="27">
      <c r="A61" s="24" t="s">
        <v>163</v>
      </c>
      <c r="B61" s="24" t="s">
        <v>262</v>
      </c>
      <c r="C61" s="44" t="str">
        <f>HYPERLINK("https://www.library.pref.chiba.lg.jp/licsxp-iopac/WOpacMsgNewListToTifTilDetailAction.do?tilcod=1000000886364","房総・民話撰")</f>
        <v>房総・民話撰</v>
      </c>
      <c r="D61" s="24" t="s">
        <v>190</v>
      </c>
      <c r="E61" s="32">
        <v>1991</v>
      </c>
      <c r="F61" s="27" t="s">
        <v>131</v>
      </c>
      <c r="G61" s="24" t="s">
        <v>132</v>
      </c>
      <c r="H61" s="24" t="s">
        <v>6</v>
      </c>
      <c r="I61" s="26" t="s">
        <v>164</v>
      </c>
      <c r="J61" s="32" t="s">
        <v>40</v>
      </c>
    </row>
    <row r="62" spans="1:10" s="46" customFormat="1" ht="27">
      <c r="A62" s="24" t="s">
        <v>165</v>
      </c>
      <c r="B62" s="24" t="s">
        <v>223</v>
      </c>
      <c r="C62" s="44" t="str">
        <f>HYPERLINK("https://www.library.pref.chiba.lg.jp/licsxp-iopac/WOpacMsgNewListToTifTilDetailAction.do?tilcod=1000000871997","房総の伝説")</f>
        <v>房総の伝説</v>
      </c>
      <c r="D62" s="24" t="s">
        <v>122</v>
      </c>
      <c r="E62" s="25">
        <v>1975</v>
      </c>
      <c r="F62" s="27" t="s">
        <v>123</v>
      </c>
      <c r="G62" s="24" t="s">
        <v>124</v>
      </c>
      <c r="H62" s="24" t="s">
        <v>166</v>
      </c>
      <c r="I62" s="26" t="s">
        <v>167</v>
      </c>
      <c r="J62" s="31" t="s">
        <v>159</v>
      </c>
    </row>
    <row r="63" spans="1:10" s="46" customFormat="1" ht="27">
      <c r="A63" s="28" t="s">
        <v>168</v>
      </c>
      <c r="B63" s="28" t="s">
        <v>199</v>
      </c>
      <c r="C63" s="44" t="str">
        <f>HYPERLINK("https://www.library.pref.chiba.lg.jp/licsxp-iopac/WOpacMsgNewListToTifTilDetailAction.do?tilcod=1000100242519","東総の伝説と奇談")</f>
        <v>東総の伝説と奇談</v>
      </c>
      <c r="D63" s="28" t="s">
        <v>169</v>
      </c>
      <c r="E63" s="25">
        <v>1990</v>
      </c>
      <c r="F63" s="25" t="s">
        <v>170</v>
      </c>
      <c r="G63" s="24" t="s">
        <v>142</v>
      </c>
      <c r="H63" s="28" t="s">
        <v>171</v>
      </c>
      <c r="I63" s="26" t="s">
        <v>172</v>
      </c>
      <c r="J63" s="25" t="s">
        <v>40</v>
      </c>
    </row>
    <row r="64" spans="1:10" s="46" customFormat="1" ht="27">
      <c r="A64" s="28" t="s">
        <v>173</v>
      </c>
      <c r="B64" s="28" t="s">
        <v>200</v>
      </c>
      <c r="C64" s="45" t="str">
        <f>HYPERLINK("https://www.library.pref.chiba.lg.jp/licsxp-iopac/WOpacMsgNewListToTifTilDetailAction.do?tilcod=1000000759900","房総の不思議な話、珍しい話")</f>
        <v>房総の不思議な話、珍しい話</v>
      </c>
      <c r="D64" s="28" t="s">
        <v>140</v>
      </c>
      <c r="E64" s="25">
        <v>1983</v>
      </c>
      <c r="F64" s="25" t="s">
        <v>141</v>
      </c>
      <c r="G64" s="24" t="s">
        <v>142</v>
      </c>
      <c r="H64" s="28" t="s">
        <v>174</v>
      </c>
      <c r="I64" s="26" t="s">
        <v>175</v>
      </c>
      <c r="J64" s="25" t="s">
        <v>159</v>
      </c>
    </row>
    <row r="65" spans="1:10" s="46" customFormat="1" ht="21">
      <c r="A65" s="1" t="s">
        <v>67</v>
      </c>
      <c r="B65" s="1" t="s">
        <v>201</v>
      </c>
      <c r="C65" s="45" t="str">
        <f>HYPERLINK("https://www.library.pref.chiba.lg.jp/licsxp-iopac/WOpacMsgNewListToTifTilDetailAction.do?tilcod=1000000734293","房総の民話")</f>
        <v>房総の民話</v>
      </c>
      <c r="D65" s="1" t="s">
        <v>28</v>
      </c>
      <c r="E65" s="49">
        <v>1978</v>
      </c>
      <c r="F65" s="5" t="s">
        <v>52</v>
      </c>
      <c r="G65" s="47" t="s">
        <v>26</v>
      </c>
      <c r="H65" s="1" t="s">
        <v>6</v>
      </c>
      <c r="I65" s="30" t="s">
        <v>31</v>
      </c>
      <c r="J65" s="34"/>
    </row>
    <row r="66" spans="1:10" s="46" customFormat="1" ht="21">
      <c r="A66" s="1" t="s">
        <v>61</v>
      </c>
      <c r="B66" s="1" t="s">
        <v>197</v>
      </c>
      <c r="C66" s="45" t="str">
        <f>HYPERLINK("https://www.library.pref.chiba.lg.jp/licsxp-iopac/WOpacMsgNewListToTifTilDetailAction.do?tilcod=1000000734293","房総の民話")</f>
        <v>房総の民話</v>
      </c>
      <c r="D66" s="1" t="s">
        <v>28</v>
      </c>
      <c r="E66" s="4">
        <v>1978</v>
      </c>
      <c r="F66" s="5" t="s">
        <v>52</v>
      </c>
      <c r="G66" s="47" t="s">
        <v>26</v>
      </c>
      <c r="H66" s="1" t="s">
        <v>6</v>
      </c>
      <c r="I66" s="30" t="s">
        <v>30</v>
      </c>
      <c r="J66" s="34"/>
    </row>
    <row r="67" spans="1:10" s="46" customFormat="1" ht="21">
      <c r="A67" s="1" t="s">
        <v>61</v>
      </c>
      <c r="B67" s="1" t="s">
        <v>197</v>
      </c>
      <c r="C67" s="44" t="str">
        <f>HYPERLINK("https://www.library.pref.chiba.lg.jp/licsxp-iopac/WOpacMsgNewListToTifTilDetailAction.do?tilcod=1000000672568","読みがたり千葉のむかし話")</f>
        <v>読みがたり千葉のむかし話</v>
      </c>
      <c r="D67" s="1" t="s">
        <v>15</v>
      </c>
      <c r="E67" s="4">
        <v>2005</v>
      </c>
      <c r="F67" s="5" t="s">
        <v>53</v>
      </c>
      <c r="G67" s="47" t="s">
        <v>5</v>
      </c>
      <c r="H67" s="1" t="s">
        <v>13</v>
      </c>
      <c r="I67" s="30" t="s">
        <v>263</v>
      </c>
      <c r="J67" s="5"/>
    </row>
    <row r="68" spans="1:10" s="46" customFormat="1" ht="27">
      <c r="A68" s="24" t="s">
        <v>264</v>
      </c>
      <c r="B68" s="24" t="s">
        <v>224</v>
      </c>
      <c r="C68" s="44" t="str">
        <f>HYPERLINK("https://www.library.pref.chiba.lg.jp/licsxp-iopac/WOpacMsgNewListToTifTilDetailAction.do?tilcod=1000000593868","ふるさと印西地方の民話・伝説")</f>
        <v>ふるさと印西地方の民話・伝説</v>
      </c>
      <c r="D68" s="24" t="s">
        <v>276</v>
      </c>
      <c r="E68" s="25">
        <v>1980</v>
      </c>
      <c r="F68" s="27" t="s">
        <v>265</v>
      </c>
      <c r="G68" s="24" t="s">
        <v>71</v>
      </c>
      <c r="H68" s="24" t="s">
        <v>107</v>
      </c>
      <c r="I68" s="26"/>
      <c r="J68" s="27"/>
    </row>
    <row r="69" spans="1:10" s="46" customFormat="1" ht="27">
      <c r="A69" s="28" t="s">
        <v>176</v>
      </c>
      <c r="B69" s="28" t="s">
        <v>266</v>
      </c>
      <c r="C69" s="44" t="str">
        <f>HYPERLINK("https://www.library.pref.chiba.lg.jp/licsxp-iopac/WOpacMsgNewListToTifTilDetailAction.do?tilcod=1000000853620","鎌ヶ谷の民話")</f>
        <v>鎌ヶ谷の民話</v>
      </c>
      <c r="D69" s="24" t="s">
        <v>177</v>
      </c>
      <c r="E69" s="25">
        <v>1986</v>
      </c>
      <c r="F69" s="27" t="s">
        <v>267</v>
      </c>
      <c r="G69" s="24" t="s">
        <v>132</v>
      </c>
      <c r="H69" s="24" t="s">
        <v>178</v>
      </c>
      <c r="I69" s="26" t="s">
        <v>179</v>
      </c>
      <c r="J69" s="25"/>
    </row>
    <row r="70" spans="1:10" s="46" customFormat="1" ht="27">
      <c r="A70" s="24" t="s">
        <v>180</v>
      </c>
      <c r="B70" s="24" t="s">
        <v>268</v>
      </c>
      <c r="C70" s="44" t="str">
        <f>HYPERLINK("https://www.library.pref.chiba.lg.jp/licsxp-iopac/WOpacMsgNewListToTifTilDetailAction.do?tilcod=1000000593868","ふるさと印西地方の民話・伝説")</f>
        <v>ふるさと印西地方の民話・伝説</v>
      </c>
      <c r="D70" s="24" t="s">
        <v>277</v>
      </c>
      <c r="E70" s="25">
        <v>1980</v>
      </c>
      <c r="F70" s="27" t="s">
        <v>269</v>
      </c>
      <c r="G70" s="24" t="s">
        <v>71</v>
      </c>
      <c r="H70" s="24" t="s">
        <v>181</v>
      </c>
      <c r="I70" s="26" t="s">
        <v>182</v>
      </c>
      <c r="J70" s="27"/>
    </row>
    <row r="71" spans="1:10" s="46" customFormat="1" ht="21">
      <c r="A71" s="1" t="s">
        <v>64</v>
      </c>
      <c r="B71" s="1" t="s">
        <v>202</v>
      </c>
      <c r="C71" s="45" t="str">
        <f>HYPERLINK("https://www.library.pref.chiba.lg.jp/licsxp-iopac/WOpacMsgNewListToTifTilDetailAction.do?tilcod=1000000734293","房総の民話")</f>
        <v>房総の民話</v>
      </c>
      <c r="D71" s="1" t="s">
        <v>28</v>
      </c>
      <c r="E71" s="4">
        <v>1978</v>
      </c>
      <c r="F71" s="5" t="s">
        <v>52</v>
      </c>
      <c r="G71" s="47" t="s">
        <v>26</v>
      </c>
      <c r="H71" s="1" t="s">
        <v>29</v>
      </c>
      <c r="I71" s="30" t="s">
        <v>32</v>
      </c>
      <c r="J71" s="34"/>
    </row>
    <row r="72" spans="1:10" s="46" customFormat="1" ht="21">
      <c r="A72" s="1" t="s">
        <v>65</v>
      </c>
      <c r="B72" s="1" t="s">
        <v>203</v>
      </c>
      <c r="C72" s="45" t="str">
        <f>HYPERLINK("https://www.library.pref.chiba.lg.jp/licsxp-iopac/WOpacMsgNewListToTifTilDetailAction.do?tilcod=1000000734293","房総の民話")</f>
        <v>房総の民話</v>
      </c>
      <c r="D72" s="1" t="s">
        <v>28</v>
      </c>
      <c r="E72" s="4">
        <v>1978</v>
      </c>
      <c r="F72" s="5" t="s">
        <v>52</v>
      </c>
      <c r="G72" s="47" t="s">
        <v>26</v>
      </c>
      <c r="H72" s="1" t="s">
        <v>6</v>
      </c>
      <c r="I72" s="30" t="s">
        <v>33</v>
      </c>
      <c r="J72" s="34"/>
    </row>
    <row r="73" spans="1:10" s="46" customFormat="1" ht="27">
      <c r="A73" s="28" t="s">
        <v>183</v>
      </c>
      <c r="B73" s="28" t="s">
        <v>270</v>
      </c>
      <c r="C73" s="44" t="str">
        <f>HYPERLINK("https://www.library.pref.chiba.lg.jp/licsxp-iopac/WOpacMsgNewListToTifTilDetailAction.do?tilcod=1000000609668","白井の伝説と文化財　平成十三年度企画展記録集")</f>
        <v>白井の伝説と文化財　平成十三年度企画展記録集</v>
      </c>
      <c r="D73" s="28" t="s">
        <v>275</v>
      </c>
      <c r="E73" s="25">
        <v>2002</v>
      </c>
      <c r="F73" s="25" t="s">
        <v>184</v>
      </c>
      <c r="G73" s="24" t="s">
        <v>132</v>
      </c>
      <c r="H73" s="28" t="s">
        <v>185</v>
      </c>
      <c r="I73" s="29" t="s">
        <v>186</v>
      </c>
      <c r="J73" s="25"/>
    </row>
    <row r="74" spans="1:10" s="46" customFormat="1" ht="21">
      <c r="A74" s="1" t="s">
        <v>66</v>
      </c>
      <c r="B74" s="1" t="s">
        <v>193</v>
      </c>
      <c r="C74" s="45" t="str">
        <f>HYPERLINK("https://www.library.pref.chiba.lg.jp/licsxp-iopac/WOpacMsgNewListToTifTilDetailAction.do?tilcod=1000000855686","千葉の伝説")</f>
        <v>千葉の伝説</v>
      </c>
      <c r="D74" s="1" t="s">
        <v>15</v>
      </c>
      <c r="E74" s="4">
        <v>1981</v>
      </c>
      <c r="F74" s="5" t="s">
        <v>16</v>
      </c>
      <c r="G74" s="47" t="s">
        <v>5</v>
      </c>
      <c r="H74" s="1" t="s">
        <v>21</v>
      </c>
      <c r="I74" s="30" t="s">
        <v>187</v>
      </c>
      <c r="J74" s="5"/>
    </row>
    <row r="75" spans="1:10" s="46" customFormat="1" ht="27">
      <c r="A75" s="24" t="s">
        <v>188</v>
      </c>
      <c r="B75" s="24" t="s">
        <v>225</v>
      </c>
      <c r="C75" s="44" t="str">
        <f>HYPERLINK("https://www.library.pref.chiba.lg.jp/licsxp-iopac/WOpacMsgNewListToTifTilDetailAction.do?tilcod=1000000886364","房総・民話撰")</f>
        <v>房総・民話撰</v>
      </c>
      <c r="D75" s="24" t="s">
        <v>271</v>
      </c>
      <c r="E75" s="32">
        <v>1991</v>
      </c>
      <c r="F75" s="27" t="s">
        <v>272</v>
      </c>
      <c r="G75" s="24" t="s">
        <v>132</v>
      </c>
      <c r="H75" s="24" t="s">
        <v>6</v>
      </c>
      <c r="I75" s="26" t="s">
        <v>189</v>
      </c>
      <c r="J75" s="32"/>
    </row>
    <row r="78" ht="21"/>
    <row r="79" ht="21"/>
    <row r="80" ht="21"/>
    <row r="81" ht="21"/>
    <row r="82" ht="21"/>
    <row r="83" ht="21"/>
    <row r="84" ht="21"/>
    <row r="91" ht="21"/>
    <row r="92" ht="21"/>
    <row r="93" ht="21"/>
    <row r="94" ht="21"/>
    <row r="95" ht="21"/>
    <row r="96" ht="21"/>
    <row r="97" ht="21"/>
    <row r="100" ht="21"/>
    <row r="101" ht="21"/>
    <row r="102" ht="21"/>
    <row r="103" ht="21"/>
    <row r="104" ht="21"/>
    <row r="105" ht="21"/>
    <row r="106" ht="21"/>
    <row r="113" ht="21"/>
    <row r="114" ht="21"/>
    <row r="115" ht="21"/>
    <row r="116" ht="21"/>
    <row r="117" ht="21"/>
    <row r="118" ht="21"/>
    <row r="119" ht="21"/>
    <row r="120" ht="21"/>
    <row r="127" ht="21"/>
    <row r="128" ht="21"/>
    <row r="129" ht="21"/>
    <row r="130" ht="21"/>
    <row r="131" ht="21"/>
    <row r="132" ht="21"/>
    <row r="133" ht="21"/>
    <row r="140" ht="21"/>
    <row r="141" ht="21"/>
    <row r="142" ht="21"/>
    <row r="143" ht="21"/>
    <row r="144" ht="21"/>
    <row r="145" ht="21"/>
    <row r="146" ht="21"/>
    <row r="155" ht="21"/>
    <row r="156" ht="21"/>
    <row r="157" ht="21"/>
    <row r="158" ht="21"/>
    <row r="159" ht="21"/>
    <row r="160" ht="21"/>
    <row r="161" ht="21"/>
    <row r="162" ht="21"/>
    <row r="169" ht="21"/>
    <row r="170" ht="21"/>
    <row r="171" ht="21"/>
    <row r="172" ht="21"/>
    <row r="173" ht="21"/>
    <row r="174" ht="21"/>
    <row r="175" ht="21"/>
    <row r="182" ht="21"/>
    <row r="183" ht="21"/>
    <row r="184" ht="21"/>
    <row r="185" ht="21"/>
    <row r="186" ht="21"/>
    <row r="187" ht="21"/>
    <row r="188" ht="21"/>
    <row r="192" ht="21"/>
    <row r="193" ht="21"/>
    <row r="194" ht="21"/>
    <row r="195" ht="21"/>
    <row r="196" ht="21"/>
    <row r="197" ht="21"/>
    <row r="204" ht="21"/>
    <row r="205" ht="21"/>
    <row r="206" ht="21"/>
    <row r="207" ht="21"/>
    <row r="208" ht="21"/>
    <row r="209" ht="21"/>
    <row r="210" ht="21"/>
    <row r="217" ht="21"/>
    <row r="218" ht="21"/>
    <row r="219" ht="21"/>
    <row r="220" ht="21"/>
    <row r="221" ht="21"/>
    <row r="222" ht="21"/>
    <row r="223" ht="21"/>
    <row r="227" ht="21"/>
    <row r="228" ht="21"/>
    <row r="229" ht="21"/>
    <row r="230" ht="21"/>
    <row r="231" ht="21"/>
    <row r="232" ht="21"/>
    <row r="233"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3" ht="21"/>
    <row r="354" ht="21"/>
    <row r="356" ht="21"/>
    <row r="357" ht="21"/>
    <row r="358" ht="21"/>
    <row r="359" ht="21"/>
    <row r="360" ht="21"/>
    <row r="361" ht="21"/>
    <row r="362" ht="21"/>
    <row r="363" ht="21"/>
    <row r="364" ht="21"/>
    <row r="365" ht="21"/>
    <row r="366" ht="21"/>
    <row r="367" ht="21"/>
    <row r="368" ht="21"/>
    <row r="369" ht="21"/>
    <row r="370" ht="21"/>
    <row r="371" ht="21"/>
    <row r="372" ht="21"/>
    <row r="373" ht="21"/>
    <row r="374" ht="21"/>
    <row r="376" ht="21"/>
    <row r="377" ht="21"/>
    <row r="378" ht="21"/>
    <row r="379" ht="21"/>
    <row r="380" ht="21"/>
    <row r="381" ht="21"/>
    <row r="382" ht="21"/>
    <row r="383" ht="21"/>
    <row r="384" ht="21"/>
    <row r="385" ht="21"/>
    <row r="386" ht="21"/>
    <row r="387" ht="21"/>
    <row r="388" ht="21"/>
    <row r="389" ht="21"/>
    <row r="390" ht="21"/>
    <row r="392" ht="21"/>
    <row r="393" ht="21"/>
    <row r="394" ht="21"/>
    <row r="395" ht="21"/>
    <row r="396" ht="21"/>
    <row r="397" ht="21"/>
    <row r="398" ht="21"/>
    <row r="399" ht="21"/>
    <row r="400" ht="21"/>
    <row r="401" ht="21"/>
    <row r="402" ht="21"/>
    <row r="403" ht="21"/>
    <row r="404" ht="21"/>
    <row r="405" ht="21"/>
    <row r="406" ht="21"/>
    <row r="407" ht="21"/>
    <row r="408" ht="21"/>
    <row r="409" ht="21"/>
    <row r="410" ht="21"/>
    <row r="411" ht="21"/>
    <row r="412"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6" ht="21"/>
    <row r="437" ht="21"/>
    <row r="438" ht="21"/>
    <row r="439" ht="21"/>
    <row r="440" ht="21"/>
    <row r="441" ht="21"/>
    <row r="442" ht="21"/>
    <row r="443" ht="21"/>
    <row r="445" ht="21"/>
    <row r="446" ht="21"/>
    <row r="447" ht="21"/>
    <row r="449" ht="21"/>
    <row r="450" ht="21"/>
    <row r="451" ht="21"/>
    <row r="452" ht="21"/>
    <row r="453" ht="21"/>
    <row r="454" ht="21"/>
    <row r="455" ht="21"/>
    <row r="456" ht="21"/>
    <row r="457" ht="21"/>
    <row r="458" ht="21"/>
    <row r="459" ht="21"/>
    <row r="460" ht="21"/>
    <row r="461" ht="21"/>
    <row r="462" ht="21"/>
    <row r="463" ht="21"/>
    <row r="466" ht="21"/>
    <row r="468" ht="21"/>
    <row r="469" ht="21"/>
    <row r="470" ht="21"/>
    <row r="471" ht="21"/>
    <row r="473" ht="21"/>
    <row r="474" ht="21"/>
    <row r="475" ht="21"/>
    <row r="476" ht="21"/>
    <row r="477" ht="21"/>
    <row r="478" ht="21"/>
    <row r="479" ht="21"/>
    <row r="480" ht="21"/>
    <row r="481" ht="21"/>
    <row r="482" ht="21"/>
    <row r="483" ht="21"/>
    <row r="486" ht="21"/>
    <row r="487" ht="21"/>
    <row r="488" ht="21"/>
    <row r="489" ht="21"/>
    <row r="490" ht="21"/>
    <row r="491" ht="21"/>
    <row r="492" ht="21"/>
    <row r="493" ht="21"/>
    <row r="494" ht="21"/>
    <row r="496" ht="21"/>
    <row r="497" ht="21"/>
    <row r="498" ht="21"/>
    <row r="499" ht="21"/>
    <row r="500" ht="21"/>
    <row r="501" ht="21"/>
    <row r="502" ht="21"/>
    <row r="503" ht="21"/>
    <row r="504" ht="21"/>
    <row r="505" ht="21"/>
    <row r="506" ht="21"/>
    <row r="507" ht="21"/>
    <row r="508" ht="21"/>
    <row r="509" ht="21"/>
    <row r="510" ht="21"/>
    <row r="511" ht="21"/>
    <row r="512" ht="21"/>
    <row r="513" ht="21"/>
    <row r="514" ht="21"/>
    <row r="515" ht="21"/>
    <row r="516" ht="21"/>
    <row r="517" ht="21"/>
    <row r="518" ht="21"/>
    <row r="519" ht="21"/>
    <row r="520" ht="21"/>
    <row r="521" ht="21"/>
    <row r="522" ht="21"/>
    <row r="523" ht="21"/>
    <row r="524" ht="21"/>
    <row r="525" ht="21"/>
    <row r="526" ht="21"/>
    <row r="527" ht="21"/>
    <row r="528" ht="21"/>
    <row r="529" ht="21"/>
    <row r="530" ht="21"/>
    <row r="531" ht="21"/>
    <row r="532" ht="21"/>
    <row r="533" ht="21"/>
    <row r="534" ht="21"/>
    <row r="535" ht="21"/>
    <row r="536" ht="21"/>
    <row r="537" ht="21"/>
    <row r="538" ht="21"/>
    <row r="539" ht="21"/>
    <row r="540" ht="21"/>
    <row r="541" ht="21"/>
    <row r="542" ht="21"/>
    <row r="543" ht="21"/>
    <row r="545" ht="21"/>
    <row r="546" ht="21"/>
    <row r="547" ht="21"/>
    <row r="548" ht="21"/>
    <row r="549" ht="21"/>
    <row r="550" ht="21"/>
    <row r="551" ht="21"/>
    <row r="552" ht="21"/>
    <row r="553" ht="21"/>
    <row r="554" ht="21"/>
    <row r="555" ht="21"/>
    <row r="556" ht="21"/>
    <row r="557" ht="21"/>
    <row r="558" ht="21"/>
    <row r="559" ht="21"/>
    <row r="560" ht="21"/>
    <row r="561" ht="21"/>
    <row r="562" ht="21"/>
    <row r="563" ht="21"/>
    <row r="564" ht="21"/>
    <row r="565" ht="21"/>
    <row r="566" ht="21"/>
    <row r="567" ht="21"/>
    <row r="568" ht="21"/>
    <row r="569" ht="21"/>
    <row r="570" ht="21"/>
    <row r="571" ht="21"/>
    <row r="572" ht="21"/>
    <row r="573" ht="21"/>
    <row r="574" ht="21"/>
    <row r="575" ht="21"/>
    <row r="576" ht="21"/>
    <row r="577" ht="21"/>
    <row r="578" ht="21"/>
    <row r="580" ht="21"/>
    <row r="581" ht="21"/>
    <row r="582" ht="21"/>
    <row r="583" ht="21"/>
    <row r="584" ht="21"/>
    <row r="585" ht="21"/>
    <row r="586" ht="21"/>
    <row r="587" ht="21"/>
    <row r="588" ht="21"/>
    <row r="589" ht="21"/>
    <row r="590" ht="21"/>
    <row r="591" ht="21"/>
    <row r="592" ht="21"/>
    <row r="593" ht="21"/>
    <row r="594" ht="21"/>
    <row r="595" ht="21"/>
    <row r="596" ht="21"/>
    <row r="597" ht="21"/>
    <row r="598" ht="21"/>
    <row r="599" ht="21"/>
    <row r="600" ht="21"/>
    <row r="601" ht="21"/>
    <row r="602" ht="21"/>
    <row r="603" ht="21"/>
    <row r="604" ht="21"/>
    <row r="605" ht="21"/>
    <row r="607" ht="21"/>
    <row r="608" ht="21"/>
    <row r="609" ht="21"/>
    <row r="610" ht="21"/>
    <row r="612" ht="21"/>
    <row r="613" ht="21"/>
    <row r="614" ht="21"/>
    <row r="615" ht="21"/>
    <row r="616" ht="21"/>
    <row r="617" ht="21"/>
    <row r="618" ht="21"/>
    <row r="619" ht="21"/>
    <row r="620" ht="21"/>
    <row r="621" ht="21"/>
    <row r="622" ht="21"/>
    <row r="623" ht="21"/>
    <row r="624" ht="21"/>
    <row r="625" ht="21"/>
    <row r="626" ht="21"/>
    <row r="627" ht="21"/>
    <row r="628" ht="21"/>
    <row r="629" ht="21"/>
    <row r="630" ht="21"/>
    <row r="631" ht="21"/>
    <row r="632" ht="21"/>
    <row r="633" ht="21"/>
    <row r="634" ht="21"/>
    <row r="635" ht="21"/>
    <row r="636" ht="21"/>
    <row r="637" ht="21"/>
    <row r="638" ht="21"/>
    <row r="639" ht="21"/>
    <row r="640" ht="21"/>
    <row r="641" ht="21"/>
    <row r="642" ht="21"/>
    <row r="643" ht="21"/>
    <row r="644" ht="21"/>
    <row r="645" ht="21"/>
    <row r="646" ht="21"/>
    <row r="647" ht="21"/>
    <row r="650" ht="21"/>
    <row r="651" ht="21"/>
    <row r="652" ht="21"/>
    <row r="653" ht="21"/>
    <row r="654" ht="21"/>
    <row r="655" ht="21"/>
    <row r="656" ht="21"/>
    <row r="657" ht="21"/>
    <row r="658" ht="21"/>
    <row r="659" ht="21"/>
    <row r="660" ht="21"/>
    <row r="661" ht="21"/>
    <row r="662" ht="21"/>
    <row r="663" ht="21"/>
    <row r="664" ht="21"/>
    <row r="665" ht="21"/>
    <row r="667" ht="21"/>
    <row r="668" ht="21"/>
    <row r="669" ht="21"/>
    <row r="670" ht="21"/>
    <row r="671" ht="21"/>
    <row r="672" ht="21"/>
    <row r="673" ht="21"/>
    <row r="675"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7" ht="21"/>
    <row r="730" ht="21"/>
    <row r="731" ht="21"/>
    <row r="732" ht="21"/>
    <row r="733" ht="21"/>
    <row r="734" ht="21"/>
    <row r="735" ht="21"/>
    <row r="736" ht="21"/>
    <row r="737" ht="21"/>
    <row r="738" ht="21"/>
    <row r="739" ht="21"/>
    <row r="740" ht="21"/>
    <row r="744" ht="21"/>
    <row r="745" ht="21"/>
    <row r="746" ht="21"/>
    <row r="747" ht="21"/>
    <row r="748" ht="21"/>
    <row r="749" ht="21"/>
    <row r="750" ht="21"/>
    <row r="751" ht="21"/>
    <row r="752"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2" ht="21"/>
    <row r="833" ht="21"/>
    <row r="834" ht="21"/>
    <row r="835" ht="21"/>
    <row r="836" ht="21"/>
    <row r="837" ht="21"/>
    <row r="838" ht="21"/>
    <row r="839" ht="21"/>
    <row r="840"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6" ht="21"/>
    <row r="887" ht="21"/>
    <row r="888" ht="21"/>
    <row r="889" ht="21"/>
    <row r="890" ht="21"/>
    <row r="891" ht="21"/>
    <row r="892" ht="21"/>
    <row r="893" ht="21"/>
    <row r="894" ht="21"/>
    <row r="895" ht="21"/>
    <row r="896" ht="21"/>
    <row r="897" ht="21"/>
    <row r="898" ht="21"/>
    <row r="900" ht="21"/>
    <row r="901" ht="21"/>
    <row r="902" ht="21"/>
    <row r="905" ht="21"/>
    <row r="907" ht="21"/>
    <row r="908" ht="21"/>
    <row r="909" ht="21"/>
    <row r="910" ht="21"/>
    <row r="911" ht="21"/>
    <row r="912" ht="21"/>
    <row r="913" ht="21"/>
    <row r="914" ht="21"/>
    <row r="915" ht="21"/>
    <row r="916" ht="21"/>
    <row r="917" ht="21"/>
    <row r="918"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39" ht="21"/>
    <row r="940" ht="21"/>
    <row r="941" ht="21"/>
    <row r="942" ht="21"/>
    <row r="943" ht="21"/>
    <row r="944" ht="21"/>
    <row r="945" ht="21"/>
    <row r="946" ht="21"/>
    <row r="947" ht="21"/>
    <row r="948" ht="21"/>
    <row r="949" ht="21"/>
    <row r="950" ht="21"/>
    <row r="951" ht="21"/>
    <row r="952" ht="21"/>
    <row r="953" ht="21"/>
    <row r="954" ht="21"/>
    <row r="955" ht="21"/>
    <row r="956" ht="21"/>
    <row r="957" ht="21"/>
    <row r="958" ht="21"/>
    <row r="959" ht="21"/>
    <row r="960" ht="21"/>
    <row r="961" ht="21"/>
    <row r="962" ht="21"/>
    <row r="963" ht="21"/>
    <row r="964" ht="21"/>
    <row r="967" ht="21"/>
    <row r="968" ht="21"/>
    <row r="969" ht="21"/>
    <row r="970" ht="21"/>
    <row r="971" ht="21"/>
    <row r="972" ht="21"/>
    <row r="973" ht="21"/>
    <row r="974" ht="21"/>
    <row r="975" ht="21"/>
    <row r="976" ht="21"/>
    <row r="977" ht="21"/>
    <row r="978" ht="21"/>
    <row r="979" ht="21"/>
    <row r="980" ht="21"/>
    <row r="981" ht="21"/>
    <row r="982" ht="21"/>
    <row r="983" ht="21"/>
    <row r="984" ht="21"/>
    <row r="985" ht="21"/>
    <row r="986" ht="21"/>
    <row r="987" ht="21"/>
    <row r="988" ht="21"/>
    <row r="989" ht="21"/>
    <row r="990" ht="21"/>
    <row r="991" ht="21"/>
    <row r="992" ht="21"/>
    <row r="993" ht="21"/>
    <row r="995" ht="21"/>
    <row r="996" ht="21"/>
    <row r="997" ht="21"/>
    <row r="998" ht="21"/>
    <row r="999" ht="21"/>
    <row r="1000" ht="21"/>
    <row r="1002" ht="21"/>
    <row r="1003" ht="21"/>
    <row r="1004" ht="21"/>
    <row r="1005" ht="21"/>
    <row r="1006" ht="21"/>
    <row r="1007" ht="21"/>
    <row r="1008" ht="21"/>
    <row r="1009" ht="21"/>
    <row r="1010" ht="21"/>
    <row r="1011" ht="21"/>
    <row r="1012" ht="21"/>
    <row r="1013" ht="21"/>
    <row r="1014" ht="21"/>
    <row r="1015" ht="21"/>
    <row r="1016" ht="21"/>
    <row r="1017" ht="21"/>
    <row r="1018" ht="21"/>
    <row r="1019" ht="21"/>
    <row r="1020" ht="21"/>
    <row r="1021" ht="21"/>
    <row r="1022" ht="21"/>
    <row r="1023" ht="21"/>
    <row r="1024" ht="21"/>
    <row r="1025" ht="21"/>
    <row r="1026" ht="21"/>
    <row r="1027" ht="21"/>
    <row r="1028" ht="21"/>
    <row r="1031" ht="21"/>
    <row r="1032" ht="21"/>
    <row r="1033" ht="21"/>
    <row r="1034" ht="21"/>
    <row r="1037" ht="21"/>
    <row r="1038" ht="21"/>
    <row r="1040" ht="21"/>
    <row r="1041" ht="21"/>
    <row r="1042" ht="21"/>
    <row r="1043" ht="21"/>
    <row r="1044" ht="21"/>
    <row r="1045" ht="21"/>
    <row r="1046" ht="21"/>
    <row r="1047" ht="21"/>
    <row r="1048" ht="21"/>
    <row r="1049" ht="21"/>
    <row r="1050" ht="21"/>
    <row r="1051" ht="21"/>
    <row r="1052" ht="21"/>
    <row r="1054" ht="21"/>
    <row r="1055" ht="21"/>
    <row r="1056" ht="21"/>
    <row r="1057" ht="21"/>
    <row r="1058" ht="21"/>
    <row r="1059" ht="21"/>
    <row r="1060" ht="21"/>
    <row r="1061" ht="21"/>
    <row r="1062" ht="21"/>
    <row r="1063" ht="21"/>
    <row r="1064" ht="21"/>
    <row r="1065" ht="21"/>
    <row r="1066" ht="21"/>
    <row r="1067" ht="21"/>
    <row r="1068" ht="21"/>
    <row r="1069" ht="21"/>
    <row r="1070" ht="21"/>
    <row r="1071" ht="21"/>
    <row r="1072" ht="21"/>
    <row r="1073" ht="21"/>
    <row r="1074" ht="21"/>
    <row r="1075" ht="21"/>
    <row r="1076" ht="21"/>
    <row r="1077" ht="21"/>
    <row r="1078" ht="21"/>
    <row r="1079" ht="21"/>
    <row r="1080" ht="21"/>
    <row r="1081" ht="21"/>
    <row r="1082" ht="21"/>
    <row r="1083" ht="21"/>
    <row r="1084" ht="21"/>
    <row r="1085" ht="21"/>
    <row r="1086" ht="21"/>
    <row r="1087" ht="21"/>
    <row r="1088" ht="21"/>
    <row r="1089" ht="21"/>
    <row r="1090" ht="21"/>
    <row r="1091" ht="21"/>
    <row r="1092" ht="21"/>
    <row r="1095" ht="21"/>
    <row r="1096" ht="21"/>
    <row r="1097" ht="21"/>
    <row r="1098" ht="21"/>
    <row r="1099" ht="21"/>
    <row r="1100" ht="21"/>
    <row r="1101" ht="21"/>
    <row r="1102" ht="21"/>
    <row r="1103" ht="21"/>
    <row r="1104" ht="21"/>
    <row r="1105" ht="21"/>
    <row r="1106" ht="21"/>
    <row r="1107"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7" ht="21"/>
    <row r="1128" ht="21"/>
    <row r="1129" ht="21"/>
    <row r="1130" ht="21"/>
    <row r="1131" ht="21"/>
    <row r="1132" ht="21"/>
    <row r="1133" ht="21"/>
    <row r="1134" ht="21"/>
    <row r="1135" ht="21"/>
    <row r="1136" ht="21"/>
    <row r="1137" ht="21"/>
    <row r="1138" ht="21"/>
    <row r="1139" ht="21"/>
    <row r="1141" ht="21"/>
    <row r="1142" ht="21"/>
    <row r="1143" ht="21"/>
    <row r="1144" ht="21"/>
    <row r="1145" ht="21"/>
    <row r="1146" ht="21"/>
    <row r="1147" ht="21"/>
    <row r="1148" ht="21"/>
    <row r="1149" ht="21"/>
    <row r="1150" ht="21"/>
    <row r="1151" ht="21"/>
    <row r="1152" ht="21"/>
    <row r="1153" ht="21"/>
    <row r="1154" ht="21"/>
    <row r="1155" ht="21"/>
    <row r="1156" ht="21"/>
    <row r="1157"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8" ht="21"/>
    <row r="1609" ht="21"/>
    <row r="1610" ht="21"/>
    <row r="1611" ht="21"/>
    <row r="1612" ht="21"/>
    <row r="1613" ht="21"/>
    <row r="1614" ht="21"/>
    <row r="1615" ht="21"/>
    <row r="1616" ht="21"/>
    <row r="1617" ht="21"/>
    <row r="1618" ht="21"/>
    <row r="1619" ht="21"/>
    <row r="1620" ht="21"/>
    <row r="1621" ht="21"/>
    <row r="1622" ht="21"/>
    <row r="1625" ht="21"/>
    <row r="1626" ht="21"/>
    <row r="1627"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2" ht="21"/>
    <row r="1684" ht="21"/>
    <row r="1685" ht="21"/>
    <row r="1686" ht="21"/>
    <row r="1687" ht="21"/>
    <row r="1688" ht="21"/>
    <row r="1691" ht="21"/>
    <row r="1692" ht="21"/>
    <row r="1694" ht="21"/>
    <row r="1695" ht="21"/>
    <row r="1696" ht="21"/>
    <row r="1697" ht="21"/>
    <row r="1699" ht="21"/>
    <row r="1700" ht="21"/>
    <row r="1701" ht="21"/>
    <row r="1702" ht="21"/>
    <row r="1703" ht="21"/>
    <row r="1704" ht="21"/>
    <row r="1705"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9" ht="21"/>
    <row r="1730" ht="21"/>
    <row r="1731" ht="21"/>
    <row r="1732" ht="21"/>
    <row r="1733" ht="21"/>
    <row r="1735" ht="21"/>
    <row r="1737" ht="21"/>
    <row r="1738" ht="21"/>
    <row r="1739" ht="21"/>
    <row r="1740" ht="21"/>
    <row r="1741" ht="21"/>
    <row r="1742" ht="21"/>
    <row r="1743" ht="21"/>
    <row r="1744" ht="21"/>
    <row r="1745" ht="21"/>
    <row r="1746" ht="21"/>
    <row r="1747" ht="21"/>
    <row r="1748" ht="21"/>
    <row r="1749" ht="21"/>
    <row r="1750" ht="21"/>
    <row r="1751" ht="21"/>
    <row r="1753" ht="21"/>
    <row r="1754" ht="21"/>
    <row r="1755" ht="21"/>
    <row r="1756" ht="21"/>
    <row r="1757" ht="21"/>
    <row r="1758" ht="21"/>
    <row r="1759" ht="21"/>
    <row r="1760" ht="21"/>
    <row r="1761" ht="21"/>
    <row r="1762" ht="21"/>
    <row r="1763" ht="21"/>
    <row r="1764" ht="21"/>
    <row r="1768" ht="21"/>
    <row r="1769" ht="21"/>
    <row r="1770" ht="21"/>
    <row r="1771" ht="21"/>
    <row r="1772" ht="21"/>
    <row r="1773" ht="21"/>
    <row r="1774" ht="21"/>
    <row r="1775" ht="21"/>
    <row r="1776" ht="21"/>
    <row r="1777" ht="21"/>
    <row r="1778" ht="21"/>
    <row r="1779" ht="21"/>
    <row r="1780" ht="21"/>
    <row r="1781" ht="21"/>
    <row r="1782" ht="21"/>
    <row r="1783" ht="21"/>
    <row r="1784" ht="21"/>
    <row r="1786" ht="21"/>
    <row r="1787" ht="21"/>
    <row r="1788" ht="21"/>
    <row r="1789" ht="21"/>
    <row r="1790" ht="21"/>
    <row r="1791" ht="21"/>
    <row r="1792" ht="21"/>
    <row r="1793" ht="21"/>
    <row r="1794" ht="21"/>
    <row r="1795" ht="21"/>
    <row r="1796" ht="21"/>
    <row r="1797"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3"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4" ht="21"/>
    <row r="1845" ht="21"/>
    <row r="1846" ht="21"/>
    <row r="1847" ht="21"/>
    <row r="1848" ht="21"/>
    <row r="1849" ht="21"/>
    <row r="1850" ht="21"/>
    <row r="1851" ht="21"/>
    <row r="1852" ht="21"/>
    <row r="1853" ht="21"/>
    <row r="1854" ht="21"/>
    <row r="1855" ht="21"/>
    <row r="1856" ht="21"/>
    <row r="1857" ht="21"/>
    <row r="1858" ht="21"/>
    <row r="1859" ht="21"/>
    <row r="1860" ht="21"/>
    <row r="1861" ht="21"/>
    <row r="1862" ht="21"/>
    <row r="1863" ht="21"/>
    <row r="1864" ht="21"/>
    <row r="1865" ht="21"/>
    <row r="1866" ht="21"/>
    <row r="1867" ht="21"/>
    <row r="1868" ht="21"/>
    <row r="1869" ht="21"/>
    <row r="1870" ht="21"/>
    <row r="1871" ht="21"/>
    <row r="1872" ht="21"/>
    <row r="1873" ht="21"/>
    <row r="1874" ht="21"/>
    <row r="1881" ht="21"/>
    <row r="1882" ht="21"/>
    <row r="1883" ht="21"/>
    <row r="1884" ht="21"/>
    <row r="1885" ht="21"/>
    <row r="1886" ht="21"/>
    <row r="1887" ht="21"/>
    <row r="1888" ht="21"/>
    <row r="1895" ht="21"/>
    <row r="1896" ht="21"/>
    <row r="1897" ht="21"/>
    <row r="1898" ht="21"/>
    <row r="1899" ht="21"/>
    <row r="1900" ht="21"/>
    <row r="1901" ht="21"/>
    <row r="1908" ht="21"/>
    <row r="1909" ht="21"/>
    <row r="1910" ht="21"/>
    <row r="1911" ht="21"/>
    <row r="1912" ht="21"/>
    <row r="1913" ht="21"/>
    <row r="1914" ht="21"/>
    <row r="1923" ht="21"/>
    <row r="1924" ht="21"/>
    <row r="1925" ht="21"/>
    <row r="1926" ht="21"/>
    <row r="1927" ht="21"/>
    <row r="1928" ht="21"/>
    <row r="1929" ht="21"/>
    <row r="1930" ht="21"/>
    <row r="1937" ht="21"/>
    <row r="1938" ht="21"/>
    <row r="1939" ht="21"/>
    <row r="1940" ht="21"/>
    <row r="1941" ht="21"/>
    <row r="1942" ht="21"/>
    <row r="1943" ht="21"/>
    <row r="1950" ht="21"/>
    <row r="1951" ht="21"/>
    <row r="1952" ht="21"/>
    <row r="1953" ht="21"/>
    <row r="1954" ht="21"/>
    <row r="1955" ht="21"/>
    <row r="1956" ht="21"/>
    <row r="1959" ht="21"/>
    <row r="1960" ht="21"/>
    <row r="1961" ht="21"/>
    <row r="1962" ht="21"/>
    <row r="1963" ht="21"/>
    <row r="1964" ht="21"/>
    <row r="1965" ht="21"/>
    <row r="1972" ht="21"/>
    <row r="1973" ht="21"/>
    <row r="1974" ht="21"/>
    <row r="1975" ht="21"/>
    <row r="1976" ht="21"/>
    <row r="1977" ht="21"/>
    <row r="1978" ht="21"/>
    <row r="1979" ht="21"/>
    <row r="1986" ht="21"/>
    <row r="1987" ht="21"/>
    <row r="1988" ht="21"/>
    <row r="1989" ht="21"/>
    <row r="1990" ht="21"/>
    <row r="1991" ht="21"/>
    <row r="1992" ht="21"/>
    <row r="1999" ht="21"/>
    <row r="2000" ht="21"/>
    <row r="2001" ht="21"/>
    <row r="2002" ht="21"/>
    <row r="2003" ht="21"/>
    <row r="2004" ht="21"/>
    <row r="2005" ht="21"/>
    <row r="2014" ht="21"/>
    <row r="2015" ht="21"/>
    <row r="2016" ht="21"/>
    <row r="2017" ht="21"/>
    <row r="2018" ht="21"/>
    <row r="2019" ht="21"/>
    <row r="2020" ht="21"/>
    <row r="2021" ht="21"/>
    <row r="2028" ht="21"/>
    <row r="2029" ht="21"/>
    <row r="2030" ht="21"/>
    <row r="2031" ht="21"/>
    <row r="2032" ht="21"/>
    <row r="2033" ht="21"/>
    <row r="2034" ht="21"/>
    <row r="2041" ht="21"/>
    <row r="2042" ht="21"/>
    <row r="2043" ht="21"/>
    <row r="2044" ht="21"/>
    <row r="2045" ht="21"/>
    <row r="2046" ht="21"/>
    <row r="2047" ht="21"/>
    <row r="2051" ht="21"/>
    <row r="2052" ht="21"/>
    <row r="2053" ht="21"/>
    <row r="2054" ht="21"/>
    <row r="2055" ht="21"/>
    <row r="2056" ht="21"/>
    <row r="2063" ht="21"/>
    <row r="2064" ht="21"/>
    <row r="2065" ht="21"/>
    <row r="2066" ht="21"/>
    <row r="2067" ht="21"/>
    <row r="2068" ht="21"/>
    <row r="2069" ht="21"/>
    <row r="2076" ht="21"/>
    <row r="2077" ht="21"/>
    <row r="2078" ht="21"/>
    <row r="2079" ht="21"/>
    <row r="2080" ht="21"/>
    <row r="2081" ht="21"/>
    <row r="2082" ht="21"/>
    <row r="2086" ht="21"/>
    <row r="2087" ht="21"/>
    <row r="2088" ht="21"/>
    <row r="2089" ht="21"/>
    <row r="2090" ht="21"/>
  </sheetData>
  <sheetProtection/>
  <printOptions/>
  <pageMargins left="0.7086614173228347" right="0.31496062992125984" top="0.7480314960629921" bottom="0.7480314960629921" header="0.31496062992125984" footer="0.31496062992125984"/>
  <pageSetup fitToHeight="0" fitToWidth="1"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2019-03-12T03:48:29Z</cp:lastPrinted>
  <dcterms:created xsi:type="dcterms:W3CDTF">2018-03-02T08:19:21Z</dcterms:created>
  <dcterms:modified xsi:type="dcterms:W3CDTF">2019-03-15T11:59:51Z</dcterms:modified>
  <cp:category/>
  <cp:version/>
  <cp:contentType/>
  <cp:contentStatus/>
</cp:coreProperties>
</file>