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definedName name="_xlnm._FilterDatabase" localSheetId="0" hidden="1">'民話一覧'!$A$13:$J$645</definedName>
  </definedNames>
  <calcPr fullCalcOnLoad="1"/>
</workbook>
</file>

<file path=xl/sharedStrings.xml><?xml version="1.0" encoding="utf-8"?>
<sst xmlns="http://schemas.openxmlformats.org/spreadsheetml/2006/main" count="4996" uniqueCount="1750">
  <si>
    <t>出版社</t>
  </si>
  <si>
    <t>発行年</t>
  </si>
  <si>
    <t>請求記号</t>
  </si>
  <si>
    <t>配架場所</t>
  </si>
  <si>
    <t>資料名（書名）</t>
  </si>
  <si>
    <t>児童開架</t>
  </si>
  <si>
    <t>安房郡</t>
  </si>
  <si>
    <t>小澤昔ばなし研究所</t>
  </si>
  <si>
    <t>児開書庫A</t>
  </si>
  <si>
    <t>安房地方</t>
  </si>
  <si>
    <t>館山青年会議所</t>
  </si>
  <si>
    <t>富浦エコミューゼ研究会</t>
  </si>
  <si>
    <t>岡本城址</t>
  </si>
  <si>
    <t>宮本城址</t>
  </si>
  <si>
    <t>旧市町村名</t>
  </si>
  <si>
    <t>富山町</t>
  </si>
  <si>
    <t>富浦町</t>
  </si>
  <si>
    <t>三芳村</t>
  </si>
  <si>
    <t>南房総市</t>
  </si>
  <si>
    <t>白浜町</t>
  </si>
  <si>
    <t>千倉町</t>
  </si>
  <si>
    <t>丸山町</t>
  </si>
  <si>
    <t>和田町</t>
  </si>
  <si>
    <t>市町村名の根拠とした事柄</t>
  </si>
  <si>
    <t>児童開架</t>
  </si>
  <si>
    <t>安房郡三芳村</t>
  </si>
  <si>
    <t>増間（地名）</t>
  </si>
  <si>
    <t>日本標準</t>
  </si>
  <si>
    <t>増間（地名）</t>
  </si>
  <si>
    <t>星の環会</t>
  </si>
  <si>
    <t>南房総</t>
  </si>
  <si>
    <t>『千倉町史』より</t>
  </si>
  <si>
    <t xml:space="preserve">興禅寺
</t>
  </si>
  <si>
    <t>増間（地名）</t>
  </si>
  <si>
    <t>富浦（地名）</t>
  </si>
  <si>
    <t>富浦町</t>
  </si>
  <si>
    <t>増間（地名）</t>
  </si>
  <si>
    <t>大房（地名）、富浦町</t>
  </si>
  <si>
    <t>三芳村</t>
  </si>
  <si>
    <t>『富山町史　通史編』より</t>
  </si>
  <si>
    <t>金気神社</t>
  </si>
  <si>
    <r>
      <t>富浦(地名）、</t>
    </r>
    <r>
      <rPr>
        <sz val="11"/>
        <rFont val="ＭＳ Ｐゴシック"/>
        <family val="3"/>
      </rPr>
      <t>名無谷（地名）</t>
    </r>
  </si>
  <si>
    <t>『和田町史　通史編上』より</t>
  </si>
  <si>
    <t>南無谷（地名）、法華崎</t>
  </si>
  <si>
    <t>南無谷（地名）、妙福寺</t>
  </si>
  <si>
    <t>多田良（地名）</t>
  </si>
  <si>
    <t>富浦町</t>
  </si>
  <si>
    <t>富山（地名）</t>
  </si>
  <si>
    <t>富浦地区、多々良（地名）</t>
  </si>
  <si>
    <t>南無谷（地名）</t>
  </si>
  <si>
    <t>大房（地名）</t>
  </si>
  <si>
    <t>日本標準</t>
  </si>
  <si>
    <t>J913/C42</t>
  </si>
  <si>
    <t>安房郡千倉町</t>
  </si>
  <si>
    <t>小松寺（建造物）</t>
  </si>
  <si>
    <t>安房郡白浜町</t>
  </si>
  <si>
    <t>安房郡丸山町</t>
  </si>
  <si>
    <t>安房郡三芳村　国滝田　
冨山　（地名)</t>
  </si>
  <si>
    <t>千秋社</t>
  </si>
  <si>
    <t>J913/A47/1</t>
  </si>
  <si>
    <t>児童開架</t>
  </si>
  <si>
    <t>安房郡白浜町</t>
  </si>
  <si>
    <t>J913/A47/2</t>
  </si>
  <si>
    <t>児童開架</t>
  </si>
  <si>
    <t>安房郡・君津市・夷隅郡・市原市</t>
  </si>
  <si>
    <t>安房郡・君津市・夷隅郡・市原市</t>
  </si>
  <si>
    <t>未来社</t>
  </si>
  <si>
    <t>安房郡</t>
  </si>
  <si>
    <t>三房村</t>
  </si>
  <si>
    <t>石堂寺</t>
  </si>
  <si>
    <t>創樹社</t>
  </si>
  <si>
    <t>青木（地名）</t>
  </si>
  <si>
    <t>暁印書館</t>
  </si>
  <si>
    <t>石堂寺</t>
  </si>
  <si>
    <t>安房郡三芳村</t>
  </si>
  <si>
    <t>三芳村（地名）</t>
  </si>
  <si>
    <t>朝夷（地名）</t>
  </si>
  <si>
    <t>資料に記載されている市町村・地域名</t>
  </si>
  <si>
    <t>金尾谷村</t>
  </si>
  <si>
    <t>房州の石堂寺</t>
  </si>
  <si>
    <t>丸山町</t>
  </si>
  <si>
    <t>北朝夷村</t>
  </si>
  <si>
    <t>岡本城</t>
  </si>
  <si>
    <t>金尾谷村</t>
  </si>
  <si>
    <t>富山町</t>
  </si>
  <si>
    <t>平群天神社</t>
  </si>
  <si>
    <t>岩井・小浦（地名）</t>
  </si>
  <si>
    <t>瀬戸村</t>
  </si>
  <si>
    <t>小松寺</t>
  </si>
  <si>
    <t>北朝夷村</t>
  </si>
  <si>
    <t>白間津（地名）</t>
  </si>
  <si>
    <t>石堂寺</t>
  </si>
  <si>
    <t>花園（地名）</t>
  </si>
  <si>
    <t>千倉町</t>
  </si>
  <si>
    <t>大房岬　多田良（地名）</t>
  </si>
  <si>
    <t>大房岬</t>
  </si>
  <si>
    <t>岡本浦</t>
  </si>
  <si>
    <t>岡本（地名）</t>
  </si>
  <si>
    <t>多田良　原岡（地名）</t>
  </si>
  <si>
    <t>原岡（地名）</t>
  </si>
  <si>
    <t>原岡・岡本・多田良（地名）
瀧淵不動</t>
  </si>
  <si>
    <t>富浦小学校</t>
  </si>
  <si>
    <t>豊岡（地名）</t>
  </si>
  <si>
    <t>富浦町内　豊岡（地名）</t>
  </si>
  <si>
    <t>坂下・南無谷（地名）</t>
  </si>
  <si>
    <t>南無谷（地名）</t>
  </si>
  <si>
    <t>南無谷七面山</t>
  </si>
  <si>
    <t>石小浦（地名）</t>
  </si>
  <si>
    <t>安房国岡本浦</t>
  </si>
  <si>
    <t>深名谷</t>
  </si>
  <si>
    <t>深名（地名）</t>
  </si>
  <si>
    <t>深名・原岡（地名）</t>
  </si>
  <si>
    <t>八束（地名）</t>
  </si>
  <si>
    <t>深名村</t>
  </si>
  <si>
    <t>八束小学校　八束（地名）</t>
  </si>
  <si>
    <t>宮本（地名）</t>
  </si>
  <si>
    <t>宮本仲尾沢（地名）</t>
  </si>
  <si>
    <t>深名・宮本（地名）</t>
  </si>
  <si>
    <t>手取（地名）　宮本城</t>
  </si>
  <si>
    <t>青木山　深名（地名）</t>
  </si>
  <si>
    <t>手取（地名）</t>
  </si>
  <si>
    <t>手取（地名）丹生地区</t>
  </si>
  <si>
    <t>丹生（地名）</t>
  </si>
  <si>
    <t>岡本浦　岡本城</t>
  </si>
  <si>
    <t>青木村</t>
  </si>
  <si>
    <t>宮本村</t>
  </si>
  <si>
    <t>原村　原岡（地名）</t>
  </si>
  <si>
    <t>八束地区</t>
  </si>
  <si>
    <t>原・青木（地名）</t>
  </si>
  <si>
    <t>八束小学校　八束（地名）</t>
  </si>
  <si>
    <t>八束（地名）　金尾谷村</t>
  </si>
  <si>
    <t>居倉（地名）</t>
  </si>
  <si>
    <t>南無谷（地名）</t>
  </si>
  <si>
    <t>宮本村　仲尾沢（地名）</t>
  </si>
  <si>
    <t>宮本の仲尾沢・八束（地名）</t>
  </si>
  <si>
    <t>仲尾沢（地名）</t>
  </si>
  <si>
    <t>富浦村　八束町</t>
  </si>
  <si>
    <t>旧八束村　八束（地名）
鶴鳴（手取・居倉）・宮本・大津（地名）</t>
  </si>
  <si>
    <t>八束の丹生（地名）</t>
  </si>
  <si>
    <t>豊岡の汐入・南無谷（地名）汐入村</t>
  </si>
  <si>
    <t>原岡区　岡本浦</t>
  </si>
  <si>
    <t>富浦・八束（地名）　</t>
  </si>
  <si>
    <t>原岡区</t>
  </si>
  <si>
    <t>富浦の南無谷（地名）</t>
  </si>
  <si>
    <t>多田良（地名）　岡本村</t>
  </si>
  <si>
    <t>八束（地名）　富浦の浜</t>
  </si>
  <si>
    <t>聖山</t>
  </si>
  <si>
    <t>大津（地名）</t>
  </si>
  <si>
    <t>金尾谷（地名）</t>
  </si>
  <si>
    <t>富浦のある稲荷様</t>
  </si>
  <si>
    <t>平郡坂下村</t>
  </si>
  <si>
    <t>旧富浦町　旧八束村　豊岡村　原村　岡本村　南無谷・豊岡・原岡・多田良（地名）</t>
  </si>
  <si>
    <t>大房岬　多田良の滝淵神社</t>
  </si>
  <si>
    <t>大房岬</t>
  </si>
  <si>
    <t>大房岬　多田良（地名）</t>
  </si>
  <si>
    <t>丹生地区</t>
  </si>
  <si>
    <t>大房岬のい滝淵不動</t>
  </si>
  <si>
    <t>多田良（地名）</t>
  </si>
  <si>
    <t>南無谷の雀島</t>
  </si>
  <si>
    <t>南無谷（地名）</t>
  </si>
  <si>
    <t>岡本（地名）　多田良村</t>
  </si>
  <si>
    <t>青木（地名）　岡本城</t>
  </si>
  <si>
    <t>深名・丹生（地名）　</t>
  </si>
  <si>
    <t>八束の丹生地区　手取地区</t>
  </si>
  <si>
    <t>八束小学校</t>
  </si>
  <si>
    <t>深名地区　深名村</t>
  </si>
  <si>
    <t>八束地区　宮本（地名）</t>
  </si>
  <si>
    <t>南無谷地区　南無谷（地名）</t>
  </si>
  <si>
    <t>岡本郷　岡本城</t>
  </si>
  <si>
    <t>居倉・手取・宮本・大津（地名）　宮本城址</t>
  </si>
  <si>
    <t>福澤（地名）　金尾谷村</t>
  </si>
  <si>
    <t>豊岡（地名）　岡本城主</t>
  </si>
  <si>
    <t>青木</t>
  </si>
  <si>
    <t>金尾谷名主　富浦町福澤（地名）</t>
  </si>
  <si>
    <t>金尾谷村</t>
  </si>
  <si>
    <t>南無谷・豊岡の汐入（地名）</t>
  </si>
  <si>
    <t>宮本・福澤（地名）</t>
  </si>
  <si>
    <t>八束の川</t>
  </si>
  <si>
    <t>金尾谷村</t>
  </si>
  <si>
    <t>富浦の野山</t>
  </si>
  <si>
    <t>富浦の山中</t>
  </si>
  <si>
    <t>福澤（地名）</t>
  </si>
  <si>
    <t>宮本・八束（地名）</t>
  </si>
  <si>
    <t>大房岬不動谷辺り</t>
  </si>
  <si>
    <t>富浦の海　南無谷海岸</t>
  </si>
  <si>
    <t>南無谷・八束（地名）</t>
  </si>
  <si>
    <t>豊岡の坂下・南無谷（地名）</t>
  </si>
  <si>
    <t>居倉（地名）</t>
  </si>
  <si>
    <t>岡本城　</t>
  </si>
  <si>
    <t>大房岬　岡本城址</t>
  </si>
  <si>
    <t>富浦・原岡・豊岡（地名）</t>
  </si>
  <si>
    <t>南無谷（地名）　秋海村</t>
  </si>
  <si>
    <t>南無谷・豊岡・原岡（地名）</t>
  </si>
  <si>
    <t>富浦の漁師　岡本浦</t>
  </si>
  <si>
    <t>富浦特産の琵琶　南無谷琵琶</t>
  </si>
  <si>
    <t>南無谷（地名）　冨浦地区</t>
  </si>
  <si>
    <t>丹生（地名）　八束地区</t>
  </si>
  <si>
    <t>金尾谷（地名）</t>
  </si>
  <si>
    <t>岡本地区　岡本（地名）</t>
  </si>
  <si>
    <t>宮本城　大津地区</t>
  </si>
  <si>
    <t>宮本城　岡本浦</t>
  </si>
  <si>
    <t>宮本城</t>
  </si>
  <si>
    <t>岡本城</t>
  </si>
  <si>
    <t>岡本城址　豊岡（地名）</t>
  </si>
  <si>
    <t>青木山</t>
  </si>
  <si>
    <t>青木山　宮本城</t>
  </si>
  <si>
    <t>原岡（地名）　深名村</t>
  </si>
  <si>
    <t>手取（地名）　宮本城</t>
  </si>
  <si>
    <t>岡本城　海禅寺</t>
  </si>
  <si>
    <t>豊岡（地名）　正覚寺</t>
  </si>
  <si>
    <t>南無谷石小浦</t>
  </si>
  <si>
    <t>多田良（地名）　滝淵神社</t>
  </si>
  <si>
    <t>大房岬　多田良（地名）</t>
  </si>
  <si>
    <t>大房岬　多田良（地名）</t>
  </si>
  <si>
    <t>大房岬　</t>
  </si>
  <si>
    <t>深名・多田良（地名）</t>
  </si>
  <si>
    <t>安房の国岡本（地名）</t>
  </si>
  <si>
    <t>多田良地区　宮本地区</t>
  </si>
  <si>
    <t>大津（地名）　宮本城</t>
  </si>
  <si>
    <t>丹生（地名）　</t>
  </si>
  <si>
    <t>大津・豊岡（地名）</t>
  </si>
  <si>
    <t>八束地区　福澤（地名）</t>
  </si>
  <si>
    <t>深名の常光寺　南無谷の海光寺</t>
  </si>
  <si>
    <t>南無谷の石小浦</t>
  </si>
  <si>
    <t>原岡海岸</t>
  </si>
  <si>
    <t>原岡（地名）　南無谷村　岡本村</t>
  </si>
  <si>
    <t>八束地区　青木（地名）</t>
  </si>
  <si>
    <t>八束地区　八束小学校
深名村・丹生村　大津村　宮本村　居倉村　手取村　福澤村</t>
  </si>
  <si>
    <t>旧富浦町</t>
  </si>
  <si>
    <t>旧八束村</t>
  </si>
  <si>
    <t>富浦・八束（地名）</t>
  </si>
  <si>
    <t>八束村　富浦村</t>
  </si>
  <si>
    <t>大房岬　宮本（地名）</t>
  </si>
  <si>
    <t>旧・富浦町</t>
  </si>
  <si>
    <t>富浦町　八束村</t>
  </si>
  <si>
    <t>八束の福澤（地名）</t>
  </si>
  <si>
    <t>多田良（地名）</t>
  </si>
  <si>
    <t>八束村福澤　八束（地名）　八束村宮本</t>
  </si>
  <si>
    <t>豊岡・南無谷（地名）</t>
  </si>
  <si>
    <t>富浦の漁師</t>
  </si>
  <si>
    <t>八束（地名）　宮本城址</t>
  </si>
  <si>
    <t>多田良・福澤（地名）</t>
  </si>
  <si>
    <t>宮本城跡　大津（地名）</t>
  </si>
  <si>
    <t>大房岬　滝淵神社</t>
  </si>
  <si>
    <t>南無谷（地名）　富浦村　南無谷村</t>
  </si>
  <si>
    <t>丹生・深名（地名）</t>
  </si>
  <si>
    <t>丹生・多田良・原岡・南無谷・深名・宮本・居倉（地名）</t>
  </si>
  <si>
    <t>八束地区　旧八束村</t>
  </si>
  <si>
    <t>南無谷・豊岡・福澤・深名・宮本・大津・居倉（地名）</t>
  </si>
  <si>
    <t>多田良村</t>
  </si>
  <si>
    <t>大武岬（大房岬）　富浦多田良（地名）</t>
  </si>
  <si>
    <t>大武岬（大房岬）</t>
  </si>
  <si>
    <t>富浦深名（地名）　宮本城　岡本城</t>
  </si>
  <si>
    <t>大房不動尊</t>
  </si>
  <si>
    <t>豊岡（地名）　大房岬</t>
  </si>
  <si>
    <t>八束・平群（地名）</t>
  </si>
  <si>
    <t>深名谷</t>
  </si>
  <si>
    <t>豊岡の坂ノ下（地名）</t>
  </si>
  <si>
    <t>深名（地名）</t>
  </si>
  <si>
    <t>深名の常光寺</t>
  </si>
  <si>
    <t>岡本城　原岡（地名）</t>
  </si>
  <si>
    <t>岡本城跡　旧冨浦漁港　岡本・多田良・豊岡（地名）　大房岬</t>
  </si>
  <si>
    <t>岡本地区</t>
  </si>
  <si>
    <t>岡本城　豊岡海岸</t>
  </si>
  <si>
    <t>豊岡（地名）　岡本城</t>
  </si>
  <si>
    <t>宮本城　岡本城</t>
  </si>
  <si>
    <t>坂之下・汐入・丹生・金尾谷（地名）　岡本村　手取村</t>
  </si>
  <si>
    <t>岡本城　豊岡・原岡（地名）　原村</t>
  </si>
  <si>
    <t>宮本城　岡本城　原村　青木（地名）</t>
  </si>
  <si>
    <t>深名村　白坂村　金尾谷村　小原村</t>
  </si>
  <si>
    <t>深名村</t>
  </si>
  <si>
    <t>多田良地区</t>
  </si>
  <si>
    <t>多田良（地名）　滝淵神社</t>
  </si>
  <si>
    <t>宮本の仲尾沢（地名）</t>
  </si>
  <si>
    <t>青木・原岡（地名）</t>
  </si>
  <si>
    <t>青木・丹生（地名）</t>
  </si>
  <si>
    <t>汐入村　南無谷村</t>
  </si>
  <si>
    <t>増間村（地名）</t>
  </si>
  <si>
    <r>
      <t>増間（地名）、</t>
    </r>
    <r>
      <rPr>
        <sz val="11"/>
        <rFont val="ＭＳ Ｐゴシック"/>
        <family val="3"/>
      </rPr>
      <t>三芳村</t>
    </r>
  </si>
  <si>
    <r>
      <t>増間（地名）、</t>
    </r>
    <r>
      <rPr>
        <sz val="11"/>
        <rFont val="ＭＳ Ｐゴシック"/>
        <family val="3"/>
      </rPr>
      <t>三芳村、滝田村</t>
    </r>
  </si>
  <si>
    <r>
      <t>増間</t>
    </r>
    <r>
      <rPr>
        <sz val="11"/>
        <rFont val="ＭＳ Ｐゴシック"/>
        <family val="3"/>
      </rPr>
      <t>（地名）</t>
    </r>
  </si>
  <si>
    <t>富山町</t>
  </si>
  <si>
    <r>
      <rPr>
        <sz val="11"/>
        <rFont val="ＭＳ Ｐゴシック"/>
        <family val="3"/>
      </rPr>
      <t>大房（地名）</t>
    </r>
  </si>
  <si>
    <r>
      <t>増間・</t>
    </r>
    <r>
      <rPr>
        <sz val="11"/>
        <rFont val="ＭＳ Ｐゴシック"/>
        <family val="3"/>
      </rPr>
      <t>三芳（地名）</t>
    </r>
  </si>
  <si>
    <t>千都綜合社出版局</t>
  </si>
  <si>
    <t>富浦から館山の船形にかけて</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</si>
  <si>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</si>
  <si>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</si>
  <si>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</si>
  <si>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</si>
  <si>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</si>
  <si>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</si>
  <si>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</si>
  <si>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</si>
  <si>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</si>
  <si>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</si>
  <si>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八束（地名）</t>
  </si>
  <si>
    <t>J913/B66</t>
  </si>
  <si>
    <t>J913/ヨミ</t>
  </si>
  <si>
    <t>J388/チハ</t>
  </si>
  <si>
    <t>J913/アワ</t>
  </si>
  <si>
    <t>J908/コト/5</t>
  </si>
  <si>
    <t>J388/イキ/2</t>
  </si>
  <si>
    <t>J388/イキ</t>
  </si>
  <si>
    <t>大津村　多田良村　宮本城</t>
  </si>
  <si>
    <t>丸山（地名）　石堂寺（建造物）</t>
  </si>
  <si>
    <t>石堂（地名）　石堂寺（建造物）</t>
  </si>
  <si>
    <t>内容（題名）</t>
  </si>
  <si>
    <t>石イモ</t>
  </si>
  <si>
    <t>力石</t>
  </si>
  <si>
    <t>雨乞い</t>
  </si>
  <si>
    <t>海坊主</t>
  </si>
  <si>
    <t>増間ばなし四話 その一　ぴょんとこしょ</t>
  </si>
  <si>
    <t>増間ばなし四話 その二 久兵衛の馬おもい</t>
  </si>
  <si>
    <t>増間ばなし四話 その三 柿どろぼう</t>
  </si>
  <si>
    <t>布良星</t>
  </si>
  <si>
    <t>頭の黒いタヌキ</t>
  </si>
  <si>
    <t>野房の三吉ギツネ</t>
  </si>
  <si>
    <t>村の火事さわぎ</t>
  </si>
  <si>
    <t>芋井戸</t>
  </si>
  <si>
    <t>天狗や狸が</t>
  </si>
  <si>
    <t>勘解由どんのネコ</t>
  </si>
  <si>
    <t>小松寺の七不思議</t>
  </si>
  <si>
    <t>瀬戸ぶんぶん</t>
  </si>
  <si>
    <t>仲立ち</t>
  </si>
  <si>
    <t>ネコの名主会議</t>
  </si>
  <si>
    <t>侭の狐と魚屋の勇さん</t>
  </si>
  <si>
    <t>あ・うんの犬槇</t>
  </si>
  <si>
    <t>アイリス日本一</t>
  </si>
  <si>
    <t>青木・原岡の虫送り行事</t>
  </si>
  <si>
    <t>青木の高札場と丹生の高札</t>
  </si>
  <si>
    <t>青木の虫送り</t>
  </si>
  <si>
    <t>青木山の古道</t>
  </si>
  <si>
    <t>青木山の大蛇</t>
  </si>
  <si>
    <t>青大将の祟り</t>
  </si>
  <si>
    <t>青大将は福の神</t>
  </si>
  <si>
    <t>青砥権現</t>
  </si>
  <si>
    <t>朝寝の観音</t>
  </si>
  <si>
    <t>愛宕神社の樟</t>
  </si>
  <si>
    <t>愛宕大権現</t>
  </si>
  <si>
    <t>雨乞い天神</t>
  </si>
  <si>
    <t>安房国札観音本開帳</t>
  </si>
  <si>
    <t>淡嶋様</t>
  </si>
  <si>
    <t>安房の観音参り</t>
  </si>
  <si>
    <t>アワビの恩返し</t>
  </si>
  <si>
    <t>安房節</t>
  </si>
  <si>
    <t>安産の観音</t>
  </si>
  <si>
    <t>生稲の苗字</t>
  </si>
  <si>
    <t>家が金魚鉢に</t>
  </si>
  <si>
    <t>家康に鮮魚を送る</t>
  </si>
  <si>
    <t>家を見に来た蛇</t>
  </si>
  <si>
    <t>生き霊</t>
  </si>
  <si>
    <t>磯草の膏薬</t>
  </si>
  <si>
    <t>猪と鹿の退治</t>
  </si>
  <si>
    <t>猪瀬の漁場争い</t>
  </si>
  <si>
    <t>今はおだやかでいいね</t>
  </si>
  <si>
    <t>色違いの土器</t>
  </si>
  <si>
    <t>祝い歌　愛宕まいり</t>
  </si>
  <si>
    <t>鶯の苗字</t>
  </si>
  <si>
    <t>牛が決めた屋敷</t>
  </si>
  <si>
    <t>丑の時参り</t>
  </si>
  <si>
    <t>歌に詠まれた枇杷</t>
  </si>
  <si>
    <t>馬に銭を分ける</t>
  </si>
  <si>
    <t>馬の分け前</t>
  </si>
  <si>
    <t>梅若様</t>
  </si>
  <si>
    <t>江戸時代の柄鏡</t>
  </si>
  <si>
    <t>縁切り地蔵</t>
  </si>
  <si>
    <t>大久保の水</t>
  </si>
  <si>
    <t>大津七不思議</t>
  </si>
  <si>
    <t>大外れの婿と嫁</t>
  </si>
  <si>
    <t>大蛇を踏む</t>
  </si>
  <si>
    <t>大山持ちの村</t>
  </si>
  <si>
    <t>岡本城下の海</t>
  </si>
  <si>
    <t>岡本城址</t>
  </si>
  <si>
    <t>岡本城跡</t>
  </si>
  <si>
    <t>岡本の厳島神社</t>
  </si>
  <si>
    <t>お定狐</t>
  </si>
  <si>
    <t>忍足佐内殉難の地</t>
  </si>
  <si>
    <t>落武者上陸の島</t>
  </si>
  <si>
    <t>音羽の森の稲荷</t>
  </si>
  <si>
    <t>御上りの無い神様</t>
  </si>
  <si>
    <t>お聖の大松</t>
  </si>
  <si>
    <t>御岳様の小人</t>
  </si>
  <si>
    <t>外国難破船の救助</t>
  </si>
  <si>
    <t>海産物の行商</t>
  </si>
  <si>
    <t>海中から釈迦像</t>
  </si>
  <si>
    <t>学問の神　宮本天満宮</t>
  </si>
  <si>
    <t>隠れ里</t>
  </si>
  <si>
    <t>笠間参り</t>
  </si>
  <si>
    <t>火事場の櫓</t>
  </si>
  <si>
    <t>風の神様</t>
  </si>
  <si>
    <t>河童</t>
  </si>
  <si>
    <t>蟹の褌</t>
  </si>
  <si>
    <t>金貸しの証文</t>
  </si>
  <si>
    <t>神隠しに会った男</t>
  </si>
  <si>
    <t>関東大震災</t>
  </si>
  <si>
    <t>消えたハトボラ</t>
  </si>
  <si>
    <t>狐が提灯の火を盗る</t>
  </si>
  <si>
    <t>狐は稲の神の使い</t>
  </si>
  <si>
    <t>狐は化かした</t>
  </si>
  <si>
    <t>義豊　叔父を討つ</t>
  </si>
  <si>
    <t>木の倉山の神</t>
  </si>
  <si>
    <t>木の根街道</t>
  </si>
  <si>
    <t>木の根峠</t>
  </si>
  <si>
    <t>木の根と忠義</t>
  </si>
  <si>
    <t>義民　忍足佐内</t>
  </si>
  <si>
    <t>兄弟の天神像</t>
  </si>
  <si>
    <t>強力な里見水軍</t>
  </si>
  <si>
    <t>金の竜の脱出跡</t>
  </si>
  <si>
    <t>愚祖の洞窟</t>
  </si>
  <si>
    <t>口裂け女</t>
  </si>
  <si>
    <t>熊ん蜂の巣は魔除け</t>
  </si>
  <si>
    <t>蜘蛛嫁</t>
  </si>
  <si>
    <r>
      <t>鞍</t>
    </r>
    <r>
      <rPr>
        <sz val="11"/>
        <rFont val="ＭＳ Ｐゴシック"/>
        <family val="3"/>
      </rPr>
      <t>掛け岩</t>
    </r>
  </si>
  <si>
    <t>蔵屋敷</t>
  </si>
  <si>
    <t>黒船に備えた砲台</t>
  </si>
  <si>
    <t>孝子茂左衛門</t>
  </si>
  <si>
    <t>庚申信仰</t>
  </si>
  <si>
    <t>鉱泉の利用を薦める</t>
  </si>
  <si>
    <t>黒曜石の矢尻</t>
  </si>
  <si>
    <t>コザラシ網</t>
  </si>
  <si>
    <t>五尺の御髢</t>
  </si>
  <si>
    <t>木端天狗</t>
  </si>
  <si>
    <t>子供の捨て場</t>
  </si>
  <si>
    <t>ごなんがいの牡丹餅</t>
  </si>
  <si>
    <t>五明校</t>
  </si>
  <si>
    <t>御陵様の松</t>
  </si>
  <si>
    <t>コンクリートの屋根</t>
  </si>
  <si>
    <t>ゴンダ餅</t>
  </si>
  <si>
    <t>災害除けの呪文</t>
  </si>
  <si>
    <r>
      <t>西方寺の名主</t>
    </r>
    <r>
      <rPr>
        <sz val="11"/>
        <rFont val="ＭＳ Ｐゴシック"/>
        <family val="3"/>
      </rPr>
      <t>地蔵</t>
    </r>
  </si>
  <si>
    <t>桜島大根</t>
  </si>
  <si>
    <t>里芋を祝う</t>
  </si>
  <si>
    <t>里見家滅ぶ</t>
  </si>
  <si>
    <t>里見氏関係の社寺</t>
  </si>
  <si>
    <t>里見氏系譜</t>
  </si>
  <si>
    <t>里見氏城郭の特徴</t>
  </si>
  <si>
    <t>里見氏の出身地</t>
  </si>
  <si>
    <t>里見氏来歴の書き換え</t>
  </si>
  <si>
    <t>里見水軍</t>
  </si>
  <si>
    <t>里見大黒天</t>
  </si>
  <si>
    <t>里見の煙硝蔵</t>
  </si>
  <si>
    <t>里見の旗立て場</t>
  </si>
  <si>
    <t>里見の埋蔵金</t>
  </si>
  <si>
    <t>里見領富浦の石高</t>
  </si>
  <si>
    <t>猿退治</t>
  </si>
  <si>
    <t>山椒の味噌汁</t>
  </si>
  <si>
    <t>自殺の名所</t>
  </si>
  <si>
    <t>地蔵様の祟り</t>
  </si>
  <si>
    <t>地蔵様を縛る</t>
  </si>
  <si>
    <t>七面大天女</t>
  </si>
  <si>
    <t>七面大天女様</t>
  </si>
  <si>
    <t>七面大天女様の嫉妬</t>
  </si>
  <si>
    <t>七面大天女の加護</t>
  </si>
  <si>
    <t>七面大天女の本体</t>
  </si>
  <si>
    <t>七面大天女は蛇</t>
  </si>
  <si>
    <t>縛られた狸</t>
  </si>
  <si>
    <t>地引き網歌</t>
  </si>
  <si>
    <t>地引き網の帰り道</t>
  </si>
  <si>
    <t>島節</t>
  </si>
  <si>
    <t>十夜にきた動物</t>
  </si>
  <si>
    <t>朱塗りの土器</t>
  </si>
  <si>
    <t>城下町岡本</t>
  </si>
  <si>
    <t>昭和の御大典</t>
  </si>
  <si>
    <t>尻無の白狐</t>
  </si>
  <si>
    <t>震災の産業被害</t>
  </si>
  <si>
    <t>震災の鉄道被害</t>
  </si>
  <si>
    <t>神社参拝のうた</t>
  </si>
  <si>
    <t>鈴木家の火戻しの術</t>
  </si>
  <si>
    <t>スズキ漁</t>
  </si>
  <si>
    <t>戦時生活実践要綱</t>
  </si>
  <si>
    <t>千部川</t>
  </si>
  <si>
    <t>象が通った</t>
  </si>
  <si>
    <t>大黒柱</t>
  </si>
  <si>
    <t>大蛇に襲われる</t>
  </si>
  <si>
    <t>大猟だ</t>
  </si>
  <si>
    <t>鯛漁の発祥</t>
  </si>
  <si>
    <t>田植歌</t>
  </si>
  <si>
    <t>鷹八幡</t>
  </si>
  <si>
    <t>高森大神宮</t>
  </si>
  <si>
    <t>タコ壺作り</t>
  </si>
  <si>
    <t>田嶋家の火戻しの術</t>
  </si>
  <si>
    <t>忠敬の富浦測量</t>
  </si>
  <si>
    <t>館山城を築いた義康</t>
  </si>
  <si>
    <t>棚田の苦労</t>
  </si>
  <si>
    <t>棚田の枚数</t>
  </si>
  <si>
    <t>血洗の井戸に寄す</t>
  </si>
  <si>
    <t>千樫の枇杷山の歌</t>
  </si>
  <si>
    <t>銚子節</t>
  </si>
  <si>
    <t>長泉寺の稚児行列</t>
  </si>
  <si>
    <t>つなぎ森</t>
  </si>
  <si>
    <t>恒三郎の牛乳</t>
  </si>
  <si>
    <t>角なしサザエ</t>
  </si>
  <si>
    <t>鶴姫の観音様</t>
  </si>
  <si>
    <t>鉄道反対</t>
  </si>
  <si>
    <t>天狗が水を汲む</t>
  </si>
  <si>
    <t>天狗にさらわれる</t>
  </si>
  <si>
    <t>天狗の鼻を掴む</t>
  </si>
  <si>
    <t>天狗の髭</t>
  </si>
  <si>
    <t>天狗を撃った夢</t>
  </si>
  <si>
    <t>天正の内乱</t>
  </si>
  <si>
    <t>伝説の人　青木真勝</t>
  </si>
  <si>
    <t>天文の内乱</t>
  </si>
  <si>
    <t>伝ヨソベエ生簀とヨソベエ墓</t>
  </si>
  <si>
    <t>当城山</t>
  </si>
  <si>
    <t>動物の教える天気予報</t>
  </si>
  <si>
    <t>土蔵の床下</t>
  </si>
  <si>
    <t>富浦一古い民家</t>
  </si>
  <si>
    <t>とみうら音頭</t>
  </si>
  <si>
    <t>富浦音頭</t>
  </si>
  <si>
    <t>富浦合併小史</t>
  </si>
  <si>
    <t>富浦の岡本氏</t>
  </si>
  <si>
    <t>富浦の秋刀魚漁</t>
  </si>
  <si>
    <t>富浦の三浦姓</t>
  </si>
  <si>
    <t>豊岡古墳</t>
  </si>
  <si>
    <t>豊岡の浅間講</t>
  </si>
  <si>
    <t>豊岡の祭り屋台</t>
  </si>
  <si>
    <t>豊岡の虫送り</t>
  </si>
  <si>
    <t>鳥の鳴き声</t>
  </si>
  <si>
    <t>七尾の狐</t>
  </si>
  <si>
    <t>奈良時代の建物跡</t>
  </si>
  <si>
    <t>日蓮さまの袈裟かけの松</t>
  </si>
  <si>
    <t>日蓮上人とぼた餅</t>
  </si>
  <si>
    <t>日蓮の袈裟掛け松</t>
  </si>
  <si>
    <t>丹の産地</t>
  </si>
  <si>
    <t>丹生の稲荷講</t>
  </si>
  <si>
    <t>丹生の木やり</t>
  </si>
  <si>
    <t>丹生のチリ椿</t>
  </si>
  <si>
    <t>丹生の薬師如来</t>
  </si>
  <si>
    <t>猫の祟り</t>
  </si>
  <si>
    <t>呪い釘</t>
  </si>
  <si>
    <t>ハイガイの化石</t>
  </si>
  <si>
    <t>馬鹿嫁</t>
  </si>
  <si>
    <t>白山神社</t>
  </si>
  <si>
    <t>白蛇の祟り</t>
  </si>
  <si>
    <t>バクチ山</t>
  </si>
  <si>
    <t>幕末の砲台跡</t>
  </si>
  <si>
    <t>裸の日蓮座像</t>
  </si>
  <si>
    <t>八幡神の信仰</t>
  </si>
  <si>
    <t>初寅の籠り</t>
  </si>
  <si>
    <t>パッパーの牛飼い</t>
  </si>
  <si>
    <t>鳩不動の灸</t>
  </si>
  <si>
    <t>花嫁になった狐憑き</t>
  </si>
  <si>
    <t>原の虫送り</t>
  </si>
  <si>
    <t>原村の雨乞い</t>
  </si>
  <si>
    <t>春の木閻魔大王</t>
  </si>
  <si>
    <t>聖真名子神社</t>
  </si>
  <si>
    <t>備蓄銭の発見</t>
  </si>
  <si>
    <t>人魂の正体</t>
  </si>
  <si>
    <t>火の玉の島</t>
  </si>
  <si>
    <t>火戻しの術</t>
  </si>
  <si>
    <t>百個の棺桶</t>
  </si>
  <si>
    <t>枇杷数え歌</t>
  </si>
  <si>
    <t>枇杷と迷信</t>
  </si>
  <si>
    <t>枇杷の生産・流通に関する生業用具</t>
  </si>
  <si>
    <t>福澤の忍足姓</t>
  </si>
  <si>
    <t>房廼邦紀行</t>
  </si>
  <si>
    <t>不思議な写真</t>
  </si>
  <si>
    <t>富士に安らぐ</t>
  </si>
  <si>
    <t>淵に河童に棲む</t>
  </si>
  <si>
    <t>不動様のお告げ</t>
  </si>
  <si>
    <t>振り返って見るな</t>
  </si>
  <si>
    <t>武力で家督を継ぐ</t>
  </si>
  <si>
    <t>風呂屋の客</t>
  </si>
  <si>
    <t>褌を掛けたい大蛇</t>
  </si>
  <si>
    <t>兵隊送り</t>
  </si>
  <si>
    <t>弁天様の涙雨</t>
  </si>
  <si>
    <t>弁天洞窟の探検</t>
  </si>
  <si>
    <t>弁天のお竜</t>
  </si>
  <si>
    <t>弁天丸木やり</t>
  </si>
  <si>
    <t>棒術・鞨鼓舞・獅子神楽</t>
  </si>
  <si>
    <t>房総里見氏年表</t>
  </si>
  <si>
    <t>房総里見氏歴代略記</t>
  </si>
  <si>
    <t>房総の里見氏</t>
  </si>
  <si>
    <t>星山の大蛇</t>
  </si>
  <si>
    <t>星山の薬師様</t>
  </si>
  <si>
    <t>ほめ言葉</t>
  </si>
  <si>
    <t>盆月の地蔵詣り</t>
  </si>
  <si>
    <r>
      <rPr>
        <sz val="11"/>
        <rFont val="ＭＳ Ｐゴシック"/>
        <family val="3"/>
      </rPr>
      <t>桝ヶ池</t>
    </r>
  </si>
  <si>
    <t>枡ケ池</t>
  </si>
  <si>
    <r>
      <rPr>
        <sz val="11"/>
        <rFont val="ＭＳ Ｐゴシック"/>
        <family val="3"/>
      </rPr>
      <t>桝ヶ池の白い手</t>
    </r>
  </si>
  <si>
    <t>まぜご飯</t>
  </si>
  <si>
    <t>町役場の犬槇</t>
  </si>
  <si>
    <t>松の木の祟り</t>
  </si>
  <si>
    <t>増間の人の大失敗　その２</t>
  </si>
  <si>
    <t>魔羅神様</t>
  </si>
  <si>
    <t>宮本一の力持ち</t>
  </si>
  <si>
    <t>宮本城址</t>
  </si>
  <si>
    <t>宮本城址のチジ</t>
  </si>
  <si>
    <t>宮本城址のホルトノキ</t>
  </si>
  <si>
    <t>宮本の太鼓</t>
  </si>
  <si>
    <t>宮本の棒術</t>
  </si>
  <si>
    <t>宮本村のゴンエモン</t>
  </si>
  <si>
    <t>迎えの背</t>
  </si>
  <si>
    <t>昔の餅つき</t>
  </si>
  <si>
    <t>武蔵潟伊之助</t>
  </si>
  <si>
    <t>武蔵潟伊之助の話</t>
  </si>
  <si>
    <t>ムジナが戸を叩く</t>
  </si>
  <si>
    <t>無土器時代の遺跡</t>
  </si>
  <si>
    <t>名医　加藤周甫</t>
  </si>
  <si>
    <t>明治の子守歌</t>
  </si>
  <si>
    <t>名刀の書き付け</t>
  </si>
  <si>
    <t>めしを食わずに働くむこさん</t>
  </si>
  <si>
    <t>めしを食わない蜘蛛娘</t>
  </si>
  <si>
    <t>亡者の十王参り</t>
  </si>
  <si>
    <t>木造薬師如来立像</t>
  </si>
  <si>
    <t>焼き米</t>
  </si>
  <si>
    <t>薬師の罰</t>
  </si>
  <si>
    <t>薬師参り</t>
  </si>
  <si>
    <t>山田氏の珍器</t>
  </si>
  <si>
    <t>山の女お化け</t>
  </si>
  <si>
    <t>山桃の悲鳴</t>
  </si>
  <si>
    <t>山を呑んだトンネル</t>
  </si>
  <si>
    <t>幽霊の絵</t>
  </si>
  <si>
    <t>要塞のコンクリート</t>
  </si>
  <si>
    <t>義弘の逝去</t>
  </si>
  <si>
    <t>夜道安全の呪文</t>
  </si>
  <si>
    <t>頼朝の進め島</t>
  </si>
  <si>
    <t>頼朝の足跡</t>
  </si>
  <si>
    <t>竜王の子の約束</t>
  </si>
  <si>
    <t>龍が水を追ってくる</t>
  </si>
  <si>
    <t>漁師数え唄</t>
  </si>
  <si>
    <t>六部の罰</t>
  </si>
  <si>
    <t>ワカメ切り</t>
  </si>
  <si>
    <t>ワカメの食べ方</t>
  </si>
  <si>
    <t>和鉄の製錬所</t>
  </si>
  <si>
    <t>伊予ケ岳の天狗</t>
  </si>
  <si>
    <t>伊予ケ岳の鳩穴</t>
  </si>
  <si>
    <t>蚊帳のはなし</t>
  </si>
  <si>
    <t>蚊帳は二回めくる</t>
  </si>
  <si>
    <t>ビワ落し哀話</t>
  </si>
  <si>
    <t>スズメ退治</t>
  </si>
  <si>
    <t>すずめの親孝行</t>
  </si>
  <si>
    <t>雀の親孝行</t>
  </si>
  <si>
    <t>仁王さまと雀の孝行</t>
  </si>
  <si>
    <t>仁王さまの蛭退治</t>
  </si>
  <si>
    <t>仁王様の蛭退治</t>
  </si>
  <si>
    <t>ヒル退治の仁王</t>
  </si>
  <si>
    <t>三嶋神社の御神体</t>
  </si>
  <si>
    <t>お金の勘定　―その１－</t>
  </si>
  <si>
    <t>お金の勘定　―その２－</t>
  </si>
  <si>
    <t>たくあんで湯を冷ます</t>
  </si>
  <si>
    <t>名主さんの真似をして大しくじり</t>
  </si>
  <si>
    <t>増間ばなし</t>
  </si>
  <si>
    <t>増間ばなし 火事場の櫓</t>
  </si>
  <si>
    <t>増間ばなし 松薪売りのこと</t>
  </si>
  <si>
    <t>増間ばなし わかめの食い方</t>
  </si>
  <si>
    <t>増間の人の大失敗　その１</t>
  </si>
  <si>
    <t>源頼朝は三芳村を二度通りました</t>
  </si>
  <si>
    <t>櫓は暖まる</t>
  </si>
  <si>
    <t>若布の食べ方</t>
  </si>
  <si>
    <t>海ぼうずの話</t>
  </si>
  <si>
    <t>黒滝の奥</t>
  </si>
  <si>
    <t>日蓮を救った鮑</t>
  </si>
  <si>
    <t>子の姫</t>
  </si>
  <si>
    <t>おくれて来たツバメ</t>
  </si>
  <si>
    <t>お玉ギツネと三吉ギツネ</t>
  </si>
  <si>
    <t>白浜町</t>
  </si>
  <si>
    <t>乙王が滝</t>
  </si>
  <si>
    <t>J913/ノシ</t>
  </si>
  <si>
    <t>ＴＡの荷印</t>
  </si>
  <si>
    <t>青岳尼</t>
  </si>
  <si>
    <t>安房国八十八ヶ所巡拝</t>
  </si>
  <si>
    <t>居倉の大山桃</t>
  </si>
  <si>
    <t>居倉の神楽石</t>
  </si>
  <si>
    <t>居倉の穂積氏</t>
  </si>
  <si>
    <t>池田弥三兵衛の足跡</t>
  </si>
  <si>
    <t>石小浦の金毘羅様</t>
  </si>
  <si>
    <t>一戦場</t>
  </si>
  <si>
    <t>犬掛の合戦</t>
  </si>
  <si>
    <t>猪瀬島</t>
  </si>
  <si>
    <t>黄金色の蛇</t>
  </si>
  <si>
    <t>大蛸の逆襲</t>
  </si>
  <si>
    <t>大祓の神事</t>
  </si>
  <si>
    <t>大房岬の増間島</t>
  </si>
  <si>
    <t>岡本城炎上</t>
  </si>
  <si>
    <t>岡本城の花嫁</t>
  </si>
  <si>
    <t>岡本頼重</t>
  </si>
  <si>
    <t>鬼子山の梵鐘</t>
  </si>
  <si>
    <r>
      <t>御上り御</t>
    </r>
    <r>
      <rPr>
        <sz val="11"/>
        <rFont val="ＭＳ Ｐゴシック"/>
        <family val="3"/>
      </rPr>
      <t>降り</t>
    </r>
  </si>
  <si>
    <t>御越坂</t>
  </si>
  <si>
    <t>女夫石の三角点</t>
  </si>
  <si>
    <t>鏡ケ浦の大房岬</t>
  </si>
  <si>
    <t>カシャギ船</t>
  </si>
  <si>
    <t>金山の半像坊</t>
  </si>
  <si>
    <t>川浸り</t>
  </si>
  <si>
    <t>川浸り餅の起こり</t>
  </si>
  <si>
    <t>木の根街道の休み所</t>
  </si>
  <si>
    <t>元禄地震を記す棟札</t>
  </si>
  <si>
    <t>講釈師　柴田南窓</t>
  </si>
  <si>
    <t>興禅寺の勅額</t>
  </si>
  <si>
    <t>後家船</t>
  </si>
  <si>
    <t>小三郎坂</t>
  </si>
  <si>
    <t>小三郎坂の風邪大師</t>
  </si>
  <si>
    <t>五人囃しの雛</t>
  </si>
  <si>
    <t>御夢想の薬</t>
  </si>
  <si>
    <t>里見の大猿</t>
  </si>
  <si>
    <t>里見分限帳</t>
  </si>
  <si>
    <t>里見義頼の墓</t>
  </si>
  <si>
    <t>里見義実の安房入部</t>
  </si>
  <si>
    <t>里見義豊の実像</t>
  </si>
  <si>
    <t>実堯の三浦侵入</t>
  </si>
  <si>
    <t>清水谷の大蛇</t>
  </si>
  <si>
    <t>釈迦寺の槙</t>
  </si>
  <si>
    <t>釈迦寺の槇</t>
  </si>
  <si>
    <t>正覚寺の震災記録</t>
  </si>
  <si>
    <t>正覚寺本尊彩色木牌</t>
  </si>
  <si>
    <t>常光寺の銀杏</t>
  </si>
  <si>
    <t>尻無坂の三猿の塔</t>
  </si>
  <si>
    <t>四郎兵衛稲荷</t>
  </si>
  <si>
    <t>白狐を殺す</t>
  </si>
  <si>
    <t>真勝寺略縁起</t>
  </si>
  <si>
    <t>真勝寺観音和讃</t>
  </si>
  <si>
    <t>深名の羽山姓</t>
  </si>
  <si>
    <t>深名祭礼木やり唄</t>
  </si>
  <si>
    <t>蘇我殿の田植え</t>
  </si>
  <si>
    <t>大房の湧き水</t>
  </si>
  <si>
    <t>大房弁天の洞穴</t>
  </si>
  <si>
    <t>大房岬</t>
  </si>
  <si>
    <t>大房山不動明王</t>
  </si>
  <si>
    <t>孝子、茂左衛門</t>
  </si>
  <si>
    <r>
      <t>瀧淵神社の石</t>
    </r>
    <r>
      <rPr>
        <sz val="11"/>
        <color indexed="8"/>
        <rFont val="ＭＳ Ｐゴシック"/>
        <family val="3"/>
      </rPr>
      <t>造群</t>
    </r>
  </si>
  <si>
    <t>瀧淵山龍善院</t>
  </si>
  <si>
    <t>武半の苗字</t>
  </si>
  <si>
    <t>多田良の大鮑</t>
  </si>
  <si>
    <t>多田良の木やり</t>
  </si>
  <si>
    <t>長泉寺大黒天像</t>
  </si>
  <si>
    <t>重陽の節句</t>
  </si>
  <si>
    <t>土づき歌</t>
  </si>
  <si>
    <t>常光寺薬師如来</t>
  </si>
  <si>
    <t>鶴鳴校</t>
  </si>
  <si>
    <t>照尾の神様</t>
  </si>
  <si>
    <t>出羽三山の碑</t>
  </si>
  <si>
    <t>東金御成御膳之御肴指上帳</t>
  </si>
  <si>
    <t>堂前の大淵</t>
  </si>
  <si>
    <t>富浦小学校校歌</t>
  </si>
  <si>
    <t>富浦中学校校歌</t>
  </si>
  <si>
    <t>豊岡の大柏槙</t>
  </si>
  <si>
    <t>仲尾沢の金毘羅大権現</t>
  </si>
  <si>
    <t>仲尾沢の初午と道切り</t>
  </si>
  <si>
    <t>南無谷</t>
  </si>
  <si>
    <t>南無谷一の枇杷の樹</t>
  </si>
  <si>
    <t>南無谷の疣取り地蔵尊</t>
  </si>
  <si>
    <t>南無谷の鬼子母神</t>
  </si>
  <si>
    <t>南無谷の地名</t>
  </si>
  <si>
    <t>南無谷の浪切り不動尊</t>
  </si>
  <si>
    <t>南無谷の神輿囃し</t>
  </si>
  <si>
    <t>南無谷村は南無妙法谷村</t>
  </si>
  <si>
    <t>日蓮上人と法華崎</t>
  </si>
  <si>
    <t>日蓮聖人の真筆と証明書</t>
  </si>
  <si>
    <t>日蓮聖人の裸像</t>
  </si>
  <si>
    <t>野房の三吉狐</t>
  </si>
  <si>
    <t>野房の相撲狸</t>
  </si>
  <si>
    <t>野房の魔羅神様</t>
  </si>
  <si>
    <t>野房の悪狸</t>
  </si>
  <si>
    <t>俳人　平嶋占魁</t>
  </si>
  <si>
    <t>八束愛林会</t>
  </si>
  <si>
    <t>八束小学校紅組応援歌</t>
  </si>
  <si>
    <t>八束小学校校歌</t>
  </si>
  <si>
    <t>八束の青鬼赤鬼</t>
  </si>
  <si>
    <t>八束の鉄道唱歌</t>
  </si>
  <si>
    <t>光厳寺の子安地蔵尊</t>
  </si>
  <si>
    <t>聖山の人魂</t>
  </si>
  <si>
    <t>翡翠の大珠</t>
  </si>
  <si>
    <t>火伏せの愛宕様</t>
  </si>
  <si>
    <t>富士の蟆子退治</t>
  </si>
  <si>
    <t>防川の仁王様</t>
  </si>
  <si>
    <t>太武佐弁財天洞窟</t>
  </si>
  <si>
    <t>船形城</t>
  </si>
  <si>
    <t>蛇山の大蛇</t>
  </si>
  <si>
    <t>弁天前</t>
  </si>
  <si>
    <t>北海道に八束小学校</t>
  </si>
  <si>
    <t>仏森</t>
  </si>
  <si>
    <t>本生小学校</t>
  </si>
  <si>
    <t>亦右衛門の万祝</t>
  </si>
  <si>
    <t>祭りの砂垢離</t>
  </si>
  <si>
    <t>増間島</t>
  </si>
  <si>
    <t>増間の人の大失敗　その２</t>
  </si>
  <si>
    <t>道切り</t>
  </si>
  <si>
    <t>宮大工熊次</t>
  </si>
  <si>
    <t>宮本城跡</t>
  </si>
  <si>
    <t>宮本城と竹若丸</t>
  </si>
  <si>
    <r>
      <t>宮本城の</t>
    </r>
    <r>
      <rPr>
        <sz val="11"/>
        <rFont val="ＭＳ Ｐゴシック"/>
        <family val="3"/>
      </rPr>
      <t>密議</t>
    </r>
  </si>
  <si>
    <t>宮本に鶴ヶ谷八幡宮</t>
  </si>
  <si>
    <t>妙福寺の血洗い井戸</t>
  </si>
  <si>
    <r>
      <t>妙福</t>
    </r>
    <r>
      <rPr>
        <sz val="11"/>
        <rFont val="ＭＳ Ｐゴシック"/>
        <family val="3"/>
      </rPr>
      <t>寺</t>
    </r>
  </si>
  <si>
    <t>昔の福澤天王祭</t>
  </si>
  <si>
    <t>明治の大武佐</t>
  </si>
  <si>
    <t>飯縄権現の島</t>
  </si>
  <si>
    <t>亡者船</t>
  </si>
  <si>
    <t>文殊のお釜</t>
  </si>
  <si>
    <t>門は無だ</t>
  </si>
  <si>
    <t>八束村長と同じ</t>
  </si>
  <si>
    <t>八束小学校倒壊</t>
  </si>
  <si>
    <t>要塞の大房岬</t>
  </si>
  <si>
    <t>義弘の岡本城修築</t>
  </si>
  <si>
    <r>
      <t>竜宮さま・弁天さま・</t>
    </r>
    <r>
      <rPr>
        <sz val="11"/>
        <rFont val="ＭＳ Ｐゴシック"/>
        <family val="3"/>
      </rPr>
      <t>舟神さま</t>
    </r>
  </si>
  <si>
    <t>光厳寺の韋駄天</t>
  </si>
  <si>
    <t>丸一郷の犬</t>
  </si>
  <si>
    <t>増間ばなし</t>
  </si>
  <si>
    <t>増間ばなし 雀退治のこと</t>
  </si>
  <si>
    <t>増間で聞いた増間話</t>
  </si>
  <si>
    <t>増間の落人は真田幸村</t>
  </si>
  <si>
    <t>増間は平家の落人だ</t>
  </si>
  <si>
    <t>増間島には増間の人が</t>
  </si>
  <si>
    <t>和田町</t>
  </si>
  <si>
    <t>浜千鳥と鳴秋</t>
  </si>
  <si>
    <t>増間ばなし　馬は重いこと</t>
  </si>
  <si>
    <t>八房と伏姫</t>
  </si>
  <si>
    <t>増間ばなし　お団子のこと</t>
  </si>
  <si>
    <t>増間ばなし　菓子のこと</t>
  </si>
  <si>
    <t>増間ばなし　蚊帳のこと</t>
  </si>
  <si>
    <t>増間ばなし　琴・三味線のこと</t>
  </si>
  <si>
    <t>増間ばなし　サトイモのこと</t>
  </si>
  <si>
    <t>増間ばなし　手水のこと</t>
  </si>
  <si>
    <t>増間ばなし　トウガラシのこと</t>
  </si>
  <si>
    <t>増間ばなし　バカガイのこと</t>
  </si>
  <si>
    <t>増間ばなし　ワカメのこと</t>
  </si>
  <si>
    <t>増間ばなし四話 その四 名主どんのまね</t>
  </si>
  <si>
    <t>源頼朝と日蓮上人と角なしサザエ</t>
  </si>
  <si>
    <t>和泉澤の苗字</t>
  </si>
  <si>
    <t>房州よいとこ</t>
  </si>
  <si>
    <t>勘解由どんのねこ</t>
  </si>
  <si>
    <t>青岳尼供養塔</t>
  </si>
  <si>
    <t>岡本城から館山城へ</t>
  </si>
  <si>
    <t>叶神</t>
  </si>
  <si>
    <t>孝行者の茂左衛門</t>
  </si>
  <si>
    <t>大正の大武佐</t>
  </si>
  <si>
    <t>大房の石切り場</t>
  </si>
  <si>
    <t>大房の白い大蛇</t>
  </si>
  <si>
    <t>大房の竜の口</t>
  </si>
  <si>
    <t>大房岬海軍射的場</t>
  </si>
  <si>
    <t>大房岬の大蛇</t>
  </si>
  <si>
    <t>大房岬の弾丸掘り</t>
  </si>
  <si>
    <t>大房岬の要塞群</t>
  </si>
  <si>
    <t>大房岬八幡</t>
  </si>
  <si>
    <t>大房（太武佐）不動縁起</t>
  </si>
  <si>
    <t>多寿の花</t>
  </si>
  <si>
    <t>多田良の羯鼓舞</t>
  </si>
  <si>
    <t>多田良の明神様</t>
  </si>
  <si>
    <t>宮本村(地名）</t>
  </si>
  <si>
    <t>偕成社</t>
  </si>
  <si>
    <t>正善院の大蛇</t>
  </si>
  <si>
    <t>金尾谷の神輿囃し</t>
  </si>
  <si>
    <t>大房岬の砲台</t>
  </si>
  <si>
    <t>〈南房総市〉</t>
  </si>
  <si>
    <t>石芋伝説と竜神社</t>
  </si>
  <si>
    <t>暁書房</t>
  </si>
  <si>
    <t>38813/B66/</t>
  </si>
  <si>
    <t>西部図書館書庫CL</t>
  </si>
  <si>
    <t>船橋市</t>
  </si>
  <si>
    <t>安房郡白浜町青木</t>
  </si>
  <si>
    <t>白浜町</t>
  </si>
  <si>
    <t>石芋</t>
  </si>
  <si>
    <t>第一法規</t>
  </si>
  <si>
    <t>1976</t>
  </si>
  <si>
    <t>C388/H66/2</t>
  </si>
  <si>
    <t>郷土開架</t>
  </si>
  <si>
    <t>房総</t>
  </si>
  <si>
    <t>白浜町青木（地名）</t>
  </si>
  <si>
    <t>白浜町</t>
  </si>
  <si>
    <t>弘法大師の芋井戸</t>
  </si>
  <si>
    <t>ポプラ社</t>
  </si>
  <si>
    <t>1980</t>
  </si>
  <si>
    <t xml:space="preserve"> J913/Y53/1 </t>
  </si>
  <si>
    <t>児開書庫Ａ</t>
  </si>
  <si>
    <t>安房の青木村
安房郡白浜村青木</t>
  </si>
  <si>
    <t>安房の青木</t>
  </si>
  <si>
    <t>鬼ヶ瀬の沈鐘</t>
  </si>
  <si>
    <t>千葉相互銀行</t>
  </si>
  <si>
    <t>19--</t>
  </si>
  <si>
    <t>C388/B66/3</t>
  </si>
  <si>
    <t>中央図書館郷土書庫</t>
  </si>
  <si>
    <t>白浜町　根本</t>
  </si>
  <si>
    <t>白浜　根本</t>
  </si>
  <si>
    <t>「里見八犬伝」の伏姫のモデルは種姫</t>
  </si>
  <si>
    <t>崙書房</t>
  </si>
  <si>
    <t>C388/15/</t>
  </si>
  <si>
    <t>東部図書館郷土開架</t>
  </si>
  <si>
    <t>市原市・富山町・白浜町</t>
  </si>
  <si>
    <t>安房国白浜　滝本山　種林寺</t>
  </si>
  <si>
    <t>里見義堯の息女種姫</t>
  </si>
  <si>
    <t>暁印書館</t>
  </si>
  <si>
    <t>1997</t>
  </si>
  <si>
    <t>C388/2/</t>
  </si>
  <si>
    <t>市原市・富山町</t>
  </si>
  <si>
    <t>安房白浜　滝本山種林寺　</t>
  </si>
  <si>
    <t>正月の餅もらい</t>
  </si>
  <si>
    <t>千秋社</t>
  </si>
  <si>
    <t>1991</t>
  </si>
  <si>
    <t>C388/A47/5</t>
  </si>
  <si>
    <t>一般開架(西)</t>
  </si>
  <si>
    <t>白浜町</t>
  </si>
  <si>
    <t>白浜町(地名)</t>
  </si>
  <si>
    <t>総の国の開拓</t>
  </si>
  <si>
    <t>白浜町滝口（地名）　鹿倉山</t>
  </si>
  <si>
    <t>淵辺義博</t>
  </si>
  <si>
    <t>安房郡白浜町名倉（地名）</t>
  </si>
  <si>
    <t>白浜町</t>
  </si>
  <si>
    <t>みかり</t>
  </si>
  <si>
    <t>みかり</t>
  </si>
  <si>
    <t>布良星</t>
  </si>
  <si>
    <t>千倉町大貫（地名）　小松寺（建造物）</t>
  </si>
  <si>
    <t>千倉町</t>
  </si>
  <si>
    <t>勘解由どんのネコ</t>
  </si>
  <si>
    <t>朝夷　上総の天神山</t>
  </si>
  <si>
    <t>小松寺の世にも不思議な七つの話</t>
  </si>
  <si>
    <t>千倉町</t>
  </si>
  <si>
    <t>小松寺　大貫</t>
  </si>
  <si>
    <t>山中に隠された里見家財宝</t>
  </si>
  <si>
    <t>館山市・千倉町・鴨川市・富浦町など</t>
  </si>
  <si>
    <t>健田郷（千倉町）　小松寺</t>
  </si>
  <si>
    <t>天狗に攫われた美男の若君</t>
  </si>
  <si>
    <t>千倉町・富山町</t>
  </si>
  <si>
    <t>千倉町大貫　小松寺　</t>
  </si>
  <si>
    <t>船幽霊</t>
  </si>
  <si>
    <t>安房郡千倉町（地名）</t>
  </si>
  <si>
    <t>悪家老と死の対決をした忍足左内</t>
  </si>
  <si>
    <t>富浦町</t>
  </si>
  <si>
    <t>富浦町川名岡　金尾谷村（富浦町）深名　白坂　福聚院　常光寺</t>
  </si>
  <si>
    <t>いずみちゃん</t>
  </si>
  <si>
    <t>稲村城の戦い</t>
  </si>
  <si>
    <t>館山市・富浦町</t>
  </si>
  <si>
    <t>宮本城</t>
  </si>
  <si>
    <t>犬掛の合戦</t>
  </si>
  <si>
    <t>富津市・安房郡・富山町</t>
  </si>
  <si>
    <t>千葉興業銀行</t>
  </si>
  <si>
    <t>瀧淵神社</t>
  </si>
  <si>
    <t>三吉稲荷</t>
  </si>
  <si>
    <t>多々良、丸山(地名)</t>
  </si>
  <si>
    <t>富浦町宮本城址　大津</t>
  </si>
  <si>
    <t>大房岬</t>
  </si>
  <si>
    <t>鉄砲でウナギをとる</t>
  </si>
  <si>
    <t>青木山(地名)</t>
  </si>
  <si>
    <t>名主地蔵さま</t>
  </si>
  <si>
    <t>富浦町</t>
  </si>
  <si>
    <t>西方寺(建築物)</t>
  </si>
  <si>
    <t>南無谷（地名）、妙福寺</t>
  </si>
  <si>
    <t>南無谷（地名）</t>
  </si>
  <si>
    <t>増間島</t>
  </si>
  <si>
    <t>富浦町多田良（地名）</t>
  </si>
  <si>
    <t>富浦町</t>
  </si>
  <si>
    <t>メリーちゃん</t>
  </si>
  <si>
    <t>逆さ柿</t>
  </si>
  <si>
    <t>安房郡富山町犬掛（地名）</t>
  </si>
  <si>
    <t>富山町</t>
  </si>
  <si>
    <t>犬掛</t>
  </si>
  <si>
    <t>富山町</t>
  </si>
  <si>
    <t>　富山町犬掛</t>
  </si>
  <si>
    <t>富山町　伏姫の籠窟　富山観音堂</t>
  </si>
  <si>
    <t>富山　岩井村</t>
  </si>
  <si>
    <t>式部の合わせ鏡</t>
  </si>
  <si>
    <t>富山町</t>
  </si>
  <si>
    <t>平郡　川上　弥陀山（富山町米沢）</t>
  </si>
  <si>
    <t>デーダラボッチとお多福弁天</t>
  </si>
  <si>
    <t>げんごろう</t>
  </si>
  <si>
    <t>1996</t>
  </si>
  <si>
    <t>C3880/44/</t>
  </si>
  <si>
    <t>一般開架（西）</t>
  </si>
  <si>
    <t>柏市　松戸市　我孫子市　茂原市　鋸南町　富山町</t>
  </si>
  <si>
    <t>富山町</t>
  </si>
  <si>
    <t>敵兵二人をひっ捉えて跳込んだ「鎌田淵」の怪</t>
  </si>
  <si>
    <t>富津市・富山町・館山市</t>
  </si>
  <si>
    <t>富山町犬掛</t>
  </si>
  <si>
    <t>伊予ケ岳　平群
平久里</t>
  </si>
  <si>
    <t>伝説の名木「逆さ柿」「箸杉」「逆さ榧」など</t>
  </si>
  <si>
    <t>富山町・大原町・木更津市など</t>
  </si>
  <si>
    <t>富山町犬掛</t>
  </si>
  <si>
    <t>箸の杉</t>
  </si>
  <si>
    <t>安房郡富山町（地名）</t>
  </si>
  <si>
    <t>「房総志料」にも記述の魔性の女化物</t>
  </si>
  <si>
    <t>富山町</t>
  </si>
  <si>
    <t>富山　愛宕山　経塚山　　伊予が岳　平群</t>
  </si>
  <si>
    <t>頼光・保昌・和泉式部</t>
  </si>
  <si>
    <t>富山町米沢（地名）</t>
  </si>
  <si>
    <t>富山町</t>
  </si>
  <si>
    <t>千騎坂・万騎坂</t>
  </si>
  <si>
    <t>丸の御厨（地名）　　</t>
  </si>
  <si>
    <t>丸山町</t>
  </si>
  <si>
    <t>仁王様の蛭退治</t>
  </si>
  <si>
    <r>
      <t>安房郡丸山町石堂（地名）　</t>
    </r>
    <r>
      <rPr>
        <sz val="11"/>
        <rFont val="ＭＳ Ｐゴシック"/>
        <family val="3"/>
      </rPr>
      <t>石堂寺（建造物）</t>
    </r>
  </si>
  <si>
    <t>丸山町</t>
  </si>
  <si>
    <t>お助けの仏様　三話　その三　石堂寺の仁王様</t>
  </si>
  <si>
    <t>丸山町</t>
  </si>
  <si>
    <t>石堂寺(建築物)</t>
  </si>
  <si>
    <t>丸山町</t>
  </si>
  <si>
    <t>ガンガンと音のする海保氏の財宝埋蔵地</t>
  </si>
  <si>
    <t>成田市・丸山町</t>
  </si>
  <si>
    <t>丸山町御子神</t>
  </si>
  <si>
    <t>丸山町</t>
  </si>
  <si>
    <t>雀と燕と蝙蝠</t>
  </si>
  <si>
    <t>安房郡丸山町（地名）　石堂寺（建造物）</t>
  </si>
  <si>
    <t>丸山町</t>
  </si>
  <si>
    <t>雀の親孝行</t>
  </si>
  <si>
    <t>石堂寺</t>
  </si>
  <si>
    <t>つばめはなぜ虫を食うか</t>
  </si>
  <si>
    <t>御子神典膳に殺された旅の剣客の墓</t>
  </si>
  <si>
    <t>丸山町</t>
  </si>
  <si>
    <t>若き日の小野次郎右衛門</t>
  </si>
  <si>
    <t>東葛飾郡沼南町</t>
  </si>
  <si>
    <t>安房郡丸山町　</t>
  </si>
  <si>
    <t>カニのフンドシ</t>
  </si>
  <si>
    <t>馬でもうける話</t>
  </si>
  <si>
    <t>三芳村</t>
  </si>
  <si>
    <t>三芳
安房嶺岡(地名)</t>
  </si>
  <si>
    <t>三芳町</t>
  </si>
  <si>
    <t>房総滝田
延命寺</t>
  </si>
  <si>
    <t>三芳村</t>
  </si>
  <si>
    <t>上滝田</t>
  </si>
  <si>
    <t>真田氏の開拓</t>
  </si>
  <si>
    <t>三芳村増間（地名）</t>
  </si>
  <si>
    <t>三芳村</t>
  </si>
  <si>
    <t>ツンツン様</t>
  </si>
  <si>
    <t>安房郡三芳村増間（地名）</t>
  </si>
  <si>
    <t>平松城　三芳村池之内</t>
  </si>
  <si>
    <t>淵ぎわに現れたお豊の亡霊</t>
  </si>
  <si>
    <t>1983</t>
  </si>
  <si>
    <t>C388/Ta24/</t>
  </si>
  <si>
    <t>館山市</t>
  </si>
  <si>
    <t>長谷山延命寺　滝田
丸　平群</t>
  </si>
  <si>
    <t>増間村（現在の三芳村）</t>
  </si>
  <si>
    <t>増間ばなし</t>
  </si>
  <si>
    <t>鋸南町　勝山</t>
  </si>
  <si>
    <t>増間</t>
  </si>
  <si>
    <t>花を伝えたお姫様</t>
  </si>
  <si>
    <t>和田町</t>
  </si>
  <si>
    <t>和田浦(地名)</t>
  </si>
  <si>
    <t>生食と七次の八幡溜</t>
  </si>
  <si>
    <t>白井市郷土資料館／編集</t>
  </si>
  <si>
    <t>2002</t>
  </si>
  <si>
    <t>白井（根）</t>
  </si>
  <si>
    <t>房州峯岡
（安房郡丸山町）　</t>
  </si>
  <si>
    <t xml:space="preserve"> 嶺岡　平久里　伊予岳</t>
  </si>
  <si>
    <t>伊予が岳の天狗</t>
  </si>
  <si>
    <r>
      <t>安房郡富山町（地名）　伊予が岳　</t>
    </r>
    <r>
      <rPr>
        <sz val="11"/>
        <rFont val="ＭＳ Ｐゴシック"/>
        <family val="3"/>
      </rPr>
      <t>千倉町大貫（地名）　小松寺</t>
    </r>
  </si>
  <si>
    <t>石堂寺</t>
  </si>
  <si>
    <t>里見埋蔵金</t>
  </si>
  <si>
    <t>安房郡千倉町大貫（地名）　小松寺（建造物）</t>
  </si>
  <si>
    <t>平松城　</t>
  </si>
  <si>
    <t>外房平砂浦の怪奇</t>
  </si>
  <si>
    <t>勝山・館山市</t>
  </si>
  <si>
    <t>大房岬　野島埼</t>
  </si>
  <si>
    <t>三芳村府中</t>
  </si>
  <si>
    <t>伏姫の窟</t>
  </si>
  <si>
    <t>安房郡富山町（地名）</t>
  </si>
  <si>
    <t>嶺岡</t>
  </si>
  <si>
    <t>J913/Ta33</t>
  </si>
  <si>
    <t>槍の神内</t>
  </si>
  <si>
    <t>神崎町教育委員会</t>
  </si>
  <si>
    <t>2004</t>
  </si>
  <si>
    <t>C388/22/</t>
  </si>
  <si>
    <t>郷土開架（東）</t>
  </si>
  <si>
    <t>神崎町（神崎本宿地区）</t>
  </si>
  <si>
    <t>愛宕山</t>
  </si>
  <si>
    <t>題名の読み</t>
  </si>
  <si>
    <t>いしいもでんせつとりゅうじんじゃ</t>
  </si>
  <si>
    <t>いしいも</t>
  </si>
  <si>
    <t>いしいも</t>
  </si>
  <si>
    <t>いもいど</t>
  </si>
  <si>
    <t>館山青年会議所</t>
  </si>
  <si>
    <t>おにがせのしずみがね</t>
  </si>
  <si>
    <t>さとみはっけんでんのふせひめのもでるはたねひめ</t>
  </si>
  <si>
    <t>さとみよしたかのそくじょたねひめ</t>
  </si>
  <si>
    <t>しょうがつのもちもらい</t>
  </si>
  <si>
    <t>そうのくにのかいたく</t>
  </si>
  <si>
    <t>てんぐやたぬきが</t>
  </si>
  <si>
    <t>ふちべよしひろ</t>
  </si>
  <si>
    <t>みかり</t>
  </si>
  <si>
    <t>館山青年会議所</t>
  </si>
  <si>
    <t>みかり</t>
  </si>
  <si>
    <t>安房郡白浜町滝口（地名）
下立松原神社（建造物）
莫越山神社（建造物）</t>
  </si>
  <si>
    <t>めらぼし</t>
  </si>
  <si>
    <t>めらぼし</t>
  </si>
  <si>
    <t>えんのぎょうしゃのだいじゃたいじ</t>
  </si>
  <si>
    <t>おとおうがたき</t>
  </si>
  <si>
    <t>かげゆどんのねこ</t>
  </si>
  <si>
    <t>J913/ノシ</t>
  </si>
  <si>
    <t>かげゆどんのねこ</t>
  </si>
  <si>
    <t>館山青年会議所</t>
  </si>
  <si>
    <t>こまつじのななふしぎ</t>
  </si>
  <si>
    <t>館山青年会議所</t>
  </si>
  <si>
    <t>こまつじのよにもふしぎなななつのはなし</t>
  </si>
  <si>
    <t>さんちゅうにかくされたさとみけざいほう</t>
  </si>
  <si>
    <t>せとぶんぶん</t>
  </si>
  <si>
    <t>てんぐにさらわれたびなんのわかぎみ</t>
  </si>
  <si>
    <t>なかだち</t>
  </si>
  <si>
    <t>ひくまの出版</t>
  </si>
  <si>
    <t>J913/ｶｼ</t>
  </si>
  <si>
    <t>ねこのなぬしかいぎ</t>
  </si>
  <si>
    <t>ふなゆうれい</t>
  </si>
  <si>
    <t>ままのきつねとさかなやのゆうさん</t>
  </si>
  <si>
    <t>館山青年会議所</t>
  </si>
  <si>
    <t>あ・うんのいぬまき</t>
  </si>
  <si>
    <t>あいりすにほんいち</t>
  </si>
  <si>
    <t>あおき・はらおかのむしおくりぎょうじ</t>
  </si>
  <si>
    <t>富浦エコミューゼ研究会</t>
  </si>
  <si>
    <t>あおきのこうさつばとにゅうのこうさつ</t>
  </si>
  <si>
    <t>富浦エコミューゼ研究会</t>
  </si>
  <si>
    <t>あおきのむしおくり</t>
  </si>
  <si>
    <t>あおきやまのこどう</t>
  </si>
  <si>
    <t>あおきやまのだいじゃ</t>
  </si>
  <si>
    <t>あおだいしょうのたたり</t>
  </si>
  <si>
    <t>あおだいしょうはふくのかみ</t>
  </si>
  <si>
    <t>あおとごんげん</t>
  </si>
  <si>
    <t>アカテガニ</t>
  </si>
  <si>
    <t>あかてがに</t>
  </si>
  <si>
    <t>あくがろうとしのたいけつをしたおしたりさない</t>
  </si>
  <si>
    <t>あさねのかんのん</t>
  </si>
  <si>
    <t>あたごじんじゃのくす</t>
  </si>
  <si>
    <t>あたごだいごんげん</t>
  </si>
  <si>
    <t>あたまのくろいたぬき</t>
  </si>
  <si>
    <t>J913/ノシ</t>
  </si>
  <si>
    <t>あまごい</t>
  </si>
  <si>
    <t>あまごいてんじん</t>
  </si>
  <si>
    <t>あわくにはちじゅうはちかしょじゅんぱい</t>
  </si>
  <si>
    <t>あわくにふだかんのんほんかいちょう</t>
  </si>
  <si>
    <t>あわしまさま</t>
  </si>
  <si>
    <t>あわのかんのんまいり</t>
  </si>
  <si>
    <t>アワビ</t>
  </si>
  <si>
    <t>あわび</t>
  </si>
  <si>
    <t>あわびのおんがえし</t>
  </si>
  <si>
    <t>あわぶし</t>
  </si>
  <si>
    <t>あんざんのかんのん</t>
  </si>
  <si>
    <t>いいねのみょうじ</t>
  </si>
  <si>
    <t>いえがきんぎょばちに</t>
  </si>
  <si>
    <t>いえやすにせんぎょをおくる</t>
  </si>
  <si>
    <t>いえをみにきたへび</t>
  </si>
  <si>
    <t>いきりょう</t>
  </si>
  <si>
    <t>いぐらのおおやまもも</t>
  </si>
  <si>
    <t>いぐらのかぐらいし</t>
  </si>
  <si>
    <t>いぐらのほづみし</t>
  </si>
  <si>
    <t>いけだやそべえのそくせき</t>
  </si>
  <si>
    <t>いしこうらのこんぴらさま</t>
  </si>
  <si>
    <t>いずなごんげんのしま</t>
  </si>
  <si>
    <t>いずみさわのみょうじ</t>
  </si>
  <si>
    <t>いずみちゃん</t>
  </si>
  <si>
    <t>いそくさのこうやく</t>
  </si>
  <si>
    <t>いそっぴ</t>
  </si>
  <si>
    <t>いそっぴ</t>
  </si>
  <si>
    <t>いっせんば</t>
  </si>
  <si>
    <t>いなむらじょうのたたかい</t>
  </si>
  <si>
    <t>いぬかけのかっせん</t>
  </si>
  <si>
    <t>いのししとしかのたいじ</t>
  </si>
  <si>
    <t>いのせじま</t>
  </si>
  <si>
    <t>富浦エコミューゼ研究会</t>
  </si>
  <si>
    <t>いのせのりょうばあらそい</t>
  </si>
  <si>
    <t>富浦エコミューゼ研究会</t>
  </si>
  <si>
    <t>いまはおだやかでいいね</t>
  </si>
  <si>
    <t>J913/ノシ</t>
  </si>
  <si>
    <t>いろちがいのどき</t>
  </si>
  <si>
    <t>いわいうた　あたごまいり</t>
  </si>
  <si>
    <t>うぐいすのみょうじ</t>
  </si>
  <si>
    <t>うしがきめたやしき</t>
  </si>
  <si>
    <t>うしのときまいり</t>
  </si>
  <si>
    <t>うたによまれたびわ</t>
  </si>
  <si>
    <t>うまにぜにをわける</t>
  </si>
  <si>
    <t>うまのわけまえ</t>
  </si>
  <si>
    <t>千葉興業銀行</t>
  </si>
  <si>
    <t>うみぼうず</t>
  </si>
  <si>
    <t>うめわかさま</t>
  </si>
  <si>
    <t>えどじだいのえかがみ</t>
  </si>
  <si>
    <t>えんきりじぞう</t>
  </si>
  <si>
    <t>おおくぼのみず</t>
  </si>
  <si>
    <t>おおだこのぎゃくしゅう</t>
  </si>
  <si>
    <t>おおつななふしぎ</t>
  </si>
  <si>
    <t>おおはずれのむことよめ</t>
  </si>
  <si>
    <t>おおばらいのしんじ</t>
  </si>
  <si>
    <t>おおへびをふむ</t>
  </si>
  <si>
    <t>おおやまもちのむら</t>
  </si>
  <si>
    <t>おかもとじょうえんじょう</t>
  </si>
  <si>
    <t>おかもとじょうかのうみ</t>
  </si>
  <si>
    <t>富浦エコミューゼ研究会</t>
  </si>
  <si>
    <t>おかもとじょうからたてやまじょうへ</t>
  </si>
  <si>
    <t>おかもとじょうし</t>
  </si>
  <si>
    <t>おかもとじょうせき</t>
  </si>
  <si>
    <t>おかもとじょうのはなよめ</t>
  </si>
  <si>
    <t>おかもとのいつくしまじんじゃ</t>
  </si>
  <si>
    <t>おかもとよりしげ</t>
  </si>
  <si>
    <t>おさだきつね</t>
  </si>
  <si>
    <t>おしたりさないじゅんなんのち</t>
  </si>
  <si>
    <t>おたまぎつねとさんきちぎつね</t>
  </si>
  <si>
    <t>おちむしゃじょうりくのしま</t>
  </si>
  <si>
    <t>おっこしさか</t>
  </si>
  <si>
    <t>おとわのもりのいなり</t>
  </si>
  <si>
    <t>おのぼりおくだり</t>
  </si>
  <si>
    <t>おのぼりのないかみさま</t>
  </si>
  <si>
    <t>おひじりのおおまつ</t>
  </si>
  <si>
    <t>おんたけさまのこびと</t>
  </si>
  <si>
    <t>がいこくなんぱせんのきゅうじょ</t>
  </si>
  <si>
    <t>かいさんぶつのぎょうしょう</t>
  </si>
  <si>
    <t>かいちゅうからしゃかぞう</t>
  </si>
  <si>
    <t>かがみがうらのたいぶさみさき</t>
  </si>
  <si>
    <t>かくめいこう</t>
  </si>
  <si>
    <t>がくもんのかみ　みやもとてんまんぐう</t>
  </si>
  <si>
    <t>かくれさと</t>
  </si>
  <si>
    <t>かさままいり</t>
  </si>
  <si>
    <t>かじばのろ</t>
  </si>
  <si>
    <t>かしゃぎぶね</t>
  </si>
  <si>
    <t>かぜのかみさま</t>
  </si>
  <si>
    <t>かっぱ</t>
  </si>
  <si>
    <t>かなおやのみこしばやし</t>
  </si>
  <si>
    <t>かにのふんどし</t>
  </si>
  <si>
    <t>かねかしのしょうもん</t>
  </si>
  <si>
    <t>かねやまのはんそうぼう</t>
  </si>
  <si>
    <t>かのうがみ</t>
  </si>
  <si>
    <t>かみかくしにあったおとこ</t>
  </si>
  <si>
    <t>かわびたり</t>
  </si>
  <si>
    <t>かわびたりもちのおこり</t>
  </si>
  <si>
    <t>かんとうだいしんさい</t>
  </si>
  <si>
    <t>きえたはとぼら</t>
  </si>
  <si>
    <t>きじやまのぼんしょう</t>
  </si>
  <si>
    <t>きつねがちょうちんのひをとる</t>
  </si>
  <si>
    <t>きつねはいねのかみのつかい</t>
  </si>
  <si>
    <t>館山青年会議所</t>
  </si>
  <si>
    <t>きつねはばかした</t>
  </si>
  <si>
    <t>ぎとよ　おじをうつ</t>
  </si>
  <si>
    <t>きのくらやまのかみ</t>
  </si>
  <si>
    <t>きのねかいどう</t>
  </si>
  <si>
    <t>きのねかいどうのやすみどころ</t>
  </si>
  <si>
    <t>きのねとうげ</t>
  </si>
  <si>
    <t>きのねとただよし</t>
  </si>
  <si>
    <t>ぎみん　おしたりさない</t>
  </si>
  <si>
    <t>きょうだいのてんじんぞう</t>
  </si>
  <si>
    <t>富浦エコミューゼ研究会</t>
  </si>
  <si>
    <t>きょうりょくなさとみすいぐん</t>
  </si>
  <si>
    <t>きんいろのへび</t>
  </si>
  <si>
    <t>きんのりゅうのだっしゅつあと</t>
  </si>
  <si>
    <t>クジラー、クジラー</t>
  </si>
  <si>
    <t>くじらー、くじらー</t>
  </si>
  <si>
    <t>ぐそのどうくつ</t>
  </si>
  <si>
    <t>くちさけおんな</t>
  </si>
  <si>
    <t>くまんはちのすはまよけ</t>
  </si>
  <si>
    <t>くもよめ</t>
  </si>
  <si>
    <t>くらかけいわ</t>
  </si>
  <si>
    <t>くらやしき</t>
  </si>
  <si>
    <t>くろふねにそなえたほうだい</t>
  </si>
  <si>
    <t>げんろくじしんをしるすむなふだ</t>
  </si>
  <si>
    <t>こうこうもののもざえもん</t>
  </si>
  <si>
    <t>富浦町</t>
  </si>
  <si>
    <t>こうごんじのいだてん</t>
  </si>
  <si>
    <t>こうごんじのこやすじぞうそん</t>
  </si>
  <si>
    <t>こうし、もざえもん</t>
  </si>
  <si>
    <t>館山青年会議所</t>
  </si>
  <si>
    <t>こうしもざえもん</t>
  </si>
  <si>
    <t>こうしゃくし　しばたなんそう</t>
  </si>
  <si>
    <t>こうしんしんこう</t>
  </si>
  <si>
    <t>こうぜんじのちょくがく</t>
  </si>
  <si>
    <t>こうせんのりようをすすめる</t>
  </si>
  <si>
    <t>こくようせきのやじり</t>
  </si>
  <si>
    <t>ごけぶね</t>
  </si>
  <si>
    <t>こさぶろうざか</t>
  </si>
  <si>
    <t>こさぶろうざかのかぜたいし</t>
  </si>
  <si>
    <t>こざらしあみ</t>
  </si>
  <si>
    <t>富浦エコミューゼ研究会</t>
  </si>
  <si>
    <t>ごしゃくのおかもじ</t>
  </si>
  <si>
    <t>ごじゃさん</t>
  </si>
  <si>
    <t>ごじゃさん</t>
  </si>
  <si>
    <t>ごだいしょ</t>
  </si>
  <si>
    <t>ごだいしょ</t>
  </si>
  <si>
    <t>こっぱてんぐ</t>
  </si>
  <si>
    <t>こどものすてば</t>
  </si>
  <si>
    <t>ごなんがいのぼたもち</t>
  </si>
  <si>
    <t>ごにんばやしのひな</t>
  </si>
  <si>
    <t>富浦エコミューゼ研究会</t>
  </si>
  <si>
    <t>ごむそうのくすり</t>
  </si>
  <si>
    <t>ごめいこう</t>
  </si>
  <si>
    <t>ごりょうさまのまつ</t>
  </si>
  <si>
    <t>こんくりーとのやね</t>
  </si>
  <si>
    <t>ごんだもち</t>
  </si>
  <si>
    <t>ザーザンボ</t>
  </si>
  <si>
    <t>ざーざんぼ</t>
  </si>
  <si>
    <t>さいがいよけのじゅもん</t>
  </si>
  <si>
    <t>さいほうじのなぬしじぞう</t>
  </si>
  <si>
    <t>さくらじまだいこん</t>
  </si>
  <si>
    <t>さといもをいわう</t>
  </si>
  <si>
    <t>さとみけほろぶ</t>
  </si>
  <si>
    <t>さとみしかんけいのしゃじ</t>
  </si>
  <si>
    <t>さとみしけいふ</t>
  </si>
  <si>
    <t>さとみしじょうかくのとくちょう</t>
  </si>
  <si>
    <t>さとみしのしゅっしんち</t>
  </si>
  <si>
    <t>さとみしらいれきのかきかえ</t>
  </si>
  <si>
    <t>さとみすいぐん</t>
  </si>
  <si>
    <t>さとみだいこくてん</t>
  </si>
  <si>
    <t>さとみのえんしょうくら</t>
  </si>
  <si>
    <t>さとみのおおざる</t>
  </si>
  <si>
    <t>さとみのはたたてば</t>
  </si>
  <si>
    <t>さとみのまいぞうきん</t>
  </si>
  <si>
    <t>さとみぶげんちょう</t>
  </si>
  <si>
    <t>さとみよしざねのあわにゅうぶ</t>
  </si>
  <si>
    <t>さとみよしとよのじつぞう</t>
  </si>
  <si>
    <t>さとみよしよりのはか</t>
  </si>
  <si>
    <t>さとみりょうとみうらのこくだか</t>
  </si>
  <si>
    <t>さねたかのみうらしんにゅう</t>
  </si>
  <si>
    <t>さるたいじ</t>
  </si>
  <si>
    <t>さんきちいなり</t>
  </si>
  <si>
    <t>千秋社</t>
  </si>
  <si>
    <t>C388/A47/5</t>
  </si>
  <si>
    <t>さんしょうのみそしる</t>
  </si>
  <si>
    <t>じさつのめいしょ</t>
  </si>
  <si>
    <t>じぞうさまのたたり</t>
  </si>
  <si>
    <t>じぞうさまをしばる</t>
  </si>
  <si>
    <t>しちめんだいてんにょ</t>
  </si>
  <si>
    <t>しちめんだいてんにょさま</t>
  </si>
  <si>
    <t>富浦エコミューゼ研究会</t>
  </si>
  <si>
    <t>南無谷（地名）　</t>
  </si>
  <si>
    <t>しちめんだいてんにょさまのしっと</t>
  </si>
  <si>
    <t>しちめんだいてんにょのかご</t>
  </si>
  <si>
    <t>しちめんだいてんにょのほんたい</t>
  </si>
  <si>
    <t>しちめんだいてんにょはへび</t>
  </si>
  <si>
    <t>しばられたたぬき</t>
  </si>
  <si>
    <t>じびききあみうた</t>
  </si>
  <si>
    <t>じびききあみのかえりみち</t>
  </si>
  <si>
    <t>しまぶし</t>
  </si>
  <si>
    <t>しみずやつのだいじゃ</t>
  </si>
  <si>
    <t>しゃかじのまき</t>
  </si>
  <si>
    <t>じゃやまのだいじゃ</t>
  </si>
  <si>
    <t>じゅうやにきたどうぶつ</t>
  </si>
  <si>
    <t>しゅぬりのどき</t>
  </si>
  <si>
    <t>しょうがくじのしんさいきろく</t>
  </si>
  <si>
    <t>豊岡（地名）　正覚寺</t>
  </si>
  <si>
    <t>しょうがくじほんぞんさいしきもくはい</t>
  </si>
  <si>
    <t>しょうがくに</t>
  </si>
  <si>
    <t>しょうがくにくようとう</t>
  </si>
  <si>
    <t>じょうかまちおかもと</t>
  </si>
  <si>
    <t>じょうこうじのいちょう</t>
  </si>
  <si>
    <t>じょうこうじやくしにょらい</t>
  </si>
  <si>
    <t>しょうぜんいんのおおへび</t>
  </si>
  <si>
    <t>しょうわのごだいてん</t>
  </si>
  <si>
    <t>しりなしざかのさんえんのとう</t>
  </si>
  <si>
    <t>しりなしのしろぎつね</t>
  </si>
  <si>
    <t>しろうべえいなり</t>
  </si>
  <si>
    <t>しんさいのさんぎょうひがい</t>
  </si>
  <si>
    <t>しんさいのてつどうひがい</t>
  </si>
  <si>
    <t>じんじゃさんぱいのうた</t>
  </si>
  <si>
    <t>しんしょうじかんのんわさん</t>
  </si>
  <si>
    <t>しんしょうじりゃくえんぎ</t>
  </si>
  <si>
    <t>すずきけのひもどしのじゅつ</t>
  </si>
  <si>
    <t>すずきりょう</t>
  </si>
  <si>
    <t>せんじせいかつじっせんようこう</t>
  </si>
  <si>
    <t>せんぶかわ</t>
  </si>
  <si>
    <t>ぞうがとおった</t>
  </si>
  <si>
    <t>そがどんのたうえ</t>
  </si>
  <si>
    <t>だいこくばしら</t>
  </si>
  <si>
    <t>だいじゃにおそわれる</t>
  </si>
  <si>
    <t>たいしょうのたいぶさ</t>
  </si>
  <si>
    <t>たいぶさ（たいぶさ）ふどうえんぎ</t>
  </si>
  <si>
    <t>たいぶさのいしきりば</t>
  </si>
  <si>
    <t>たいぶさのしろいだいじゃ</t>
  </si>
  <si>
    <t>たいぶさのりゅうのくち</t>
  </si>
  <si>
    <t>たいぶさのわきみず</t>
  </si>
  <si>
    <t>たいぶさべんざいてんどうくつ</t>
  </si>
  <si>
    <t>たいぶさべんてんのほらあな</t>
  </si>
  <si>
    <t>たいぶさみさき</t>
  </si>
  <si>
    <t>たいぶさみさきかいぐんしゃてきば</t>
  </si>
  <si>
    <t>たいぶさみさきのだいじゃ</t>
  </si>
  <si>
    <t>たいぶさみさきのだんがんほり</t>
  </si>
  <si>
    <t>たいぶさみさきのほうだい</t>
  </si>
  <si>
    <t>たいぶさみさきのますまじま</t>
  </si>
  <si>
    <t>J913/ノシ</t>
  </si>
  <si>
    <t>たいぶさみさきのようさいぐん</t>
  </si>
  <si>
    <t>たいぶさみさきはちまん</t>
  </si>
  <si>
    <t>たいぶさんふどうみょうおう</t>
  </si>
  <si>
    <t>たいりょうだ</t>
  </si>
  <si>
    <t>たいりょうのはっしょう</t>
  </si>
  <si>
    <t>たうえうた</t>
  </si>
  <si>
    <t>たかはちまん</t>
  </si>
  <si>
    <t>たかもりだいじんぐう</t>
  </si>
  <si>
    <t>たきぶちさんりゅうぜんいん</t>
  </si>
  <si>
    <t>たきぶちじんじゃのせきぞうぐん</t>
  </si>
  <si>
    <t>たけばのみょうじ</t>
  </si>
  <si>
    <t>たこつぼつくり</t>
  </si>
  <si>
    <t>だしのはな</t>
  </si>
  <si>
    <t>たじまけのひもどしのじゅつ</t>
  </si>
  <si>
    <t>富浦エコミューゼ研究会</t>
  </si>
  <si>
    <t>ただたかのとみうらそくりょう</t>
  </si>
  <si>
    <t>ただらのおおあわび</t>
  </si>
  <si>
    <t>ただらのかっこまい</t>
  </si>
  <si>
    <t>ただらのきやり</t>
  </si>
  <si>
    <t>ただらのみょうじんさま</t>
  </si>
  <si>
    <t>たてやまじょうをきずいたよしやす</t>
  </si>
  <si>
    <t>たなだのくろう</t>
  </si>
  <si>
    <t>たなだのまいすう</t>
  </si>
  <si>
    <t>たのにじるし</t>
  </si>
  <si>
    <t>ちあらのいどによす</t>
  </si>
  <si>
    <t>ちかしのびわやまのうた</t>
  </si>
  <si>
    <t>富浦エコミューゼ研究会</t>
  </si>
  <si>
    <t>ちからいし</t>
  </si>
  <si>
    <t>ちょうしぶし</t>
  </si>
  <si>
    <t>ちょうせんじだいこくてんぞう</t>
  </si>
  <si>
    <t>ちょうせんじのちごぎょうれつ</t>
  </si>
  <si>
    <t>ちょうようのせっく</t>
  </si>
  <si>
    <t>つなぎもり</t>
  </si>
  <si>
    <t>つねさぶろうのぎゅうにゅう</t>
  </si>
  <si>
    <t>つのなしさざえ</t>
  </si>
  <si>
    <t>つるひめのかんのんさま</t>
  </si>
  <si>
    <t>てつどうはんたい</t>
  </si>
  <si>
    <t>てっぽうでうなぎをとる</t>
  </si>
  <si>
    <t>千秋社</t>
  </si>
  <si>
    <t>C388/A47/5</t>
  </si>
  <si>
    <t>てろおのかみさま</t>
  </si>
  <si>
    <t>でわさんざんのひ</t>
  </si>
  <si>
    <t>てんぐがみずをくむ</t>
  </si>
  <si>
    <t>てんぐにさらわれる</t>
  </si>
  <si>
    <t>富浦エコミューゼ研究会</t>
  </si>
  <si>
    <t>てんぐのはなをつかむ</t>
  </si>
  <si>
    <t>てんぐのひげ</t>
  </si>
  <si>
    <t>てんぐをうったゆめ</t>
  </si>
  <si>
    <t>富浦エコミューゼ研究会</t>
  </si>
  <si>
    <t>てんしょうのないらん</t>
  </si>
  <si>
    <t>でんせつのひと　あおきまさかつ</t>
  </si>
  <si>
    <t>てんぶんのないらん</t>
  </si>
  <si>
    <t>でんよそべえいけすとよそべえはか</t>
  </si>
  <si>
    <t>とうがねおなりおぜんのおさかなさしあげ上ちょう</t>
  </si>
  <si>
    <t>とうしろやま</t>
  </si>
  <si>
    <t>どうぶつのおしえるてんきよほう</t>
  </si>
  <si>
    <t>どうまえのおおぶち</t>
  </si>
  <si>
    <t>どぞうのゆかした</t>
  </si>
  <si>
    <t>どづきうた</t>
  </si>
  <si>
    <t>とみうらいちふるいみんか</t>
  </si>
  <si>
    <t>とみうらおんど</t>
  </si>
  <si>
    <t>とみうらがっぺいしょうし</t>
  </si>
  <si>
    <t>とみうらしょうがっこうこうか</t>
  </si>
  <si>
    <t>とみうらちゅうがっこうこうか</t>
  </si>
  <si>
    <t>富浦エコミューゼ研究会</t>
  </si>
  <si>
    <t>とみうらのおかもとし</t>
  </si>
  <si>
    <t>とみうらのさんまりょう</t>
  </si>
  <si>
    <t>とみうらのみうらせい</t>
  </si>
  <si>
    <t>とよおかこふん</t>
  </si>
  <si>
    <t>とよおかのせんげんこう</t>
  </si>
  <si>
    <t>とよおかのだいびゃくしん</t>
  </si>
  <si>
    <t>とよおかのまつりやたい</t>
  </si>
  <si>
    <t>とよおかのむしおくり</t>
  </si>
  <si>
    <t>とりのなきごえ</t>
  </si>
  <si>
    <t>なかおざわのこんぴらだいごんげん</t>
  </si>
  <si>
    <t>なかおざわのはつうまとみちきり</t>
  </si>
  <si>
    <t>ななおのきつね</t>
  </si>
  <si>
    <t>なぬしじぞうさま</t>
  </si>
  <si>
    <t>C388/A47/5</t>
  </si>
  <si>
    <t>なむや</t>
  </si>
  <si>
    <t>なむやいちのびわのき</t>
  </si>
  <si>
    <t>なむやのいぼとりじぞうそん</t>
  </si>
  <si>
    <t>なむやのきしぼじん</t>
  </si>
  <si>
    <t>なむやのちめい</t>
  </si>
  <si>
    <t>なむやのなみきりふどうそん</t>
  </si>
  <si>
    <t>なむやのみこしばやし</t>
  </si>
  <si>
    <t>なむやむらはなむみょうほうやむら</t>
  </si>
  <si>
    <t>ならじだいのたてものあと</t>
  </si>
  <si>
    <t>にちれんさまのけさかけのまつ</t>
  </si>
  <si>
    <t>にちれんしょうにんとぼたもち</t>
  </si>
  <si>
    <t>にちれんしょうにんとほっけざき</t>
  </si>
  <si>
    <t>J913/ノシ</t>
  </si>
  <si>
    <t>にちれんしょうにんのしんぴつとしょうめいしょ</t>
  </si>
  <si>
    <t>富浦エコミューゼ研究会</t>
  </si>
  <si>
    <t>にちれんしょうにんのらぞう</t>
  </si>
  <si>
    <t>にちれんのけさかけまつ</t>
  </si>
  <si>
    <t>にのさんち</t>
  </si>
  <si>
    <t>にゅうのいなりこう</t>
  </si>
  <si>
    <t>にゅうのきやり</t>
  </si>
  <si>
    <t>にゅうのちりつばき</t>
  </si>
  <si>
    <t>にゅうのやくしにょらい</t>
  </si>
  <si>
    <t>富浦エコミューゼ研究会</t>
  </si>
  <si>
    <t>ねこのたたり</t>
  </si>
  <si>
    <t>のぼうのさんきちぎつね</t>
  </si>
  <si>
    <t>のぼうのすもうだぬき</t>
  </si>
  <si>
    <t>のぼうのまらがみさま</t>
  </si>
  <si>
    <t>瀧淵神社</t>
  </si>
  <si>
    <t>のぼうのわるだぬき</t>
  </si>
  <si>
    <t>のろいくぎ</t>
  </si>
  <si>
    <t>バーガニ</t>
  </si>
  <si>
    <t>ばーがに</t>
  </si>
  <si>
    <t>はいがいのかせき</t>
  </si>
  <si>
    <t>はいじん　ひらしませんかい</t>
  </si>
  <si>
    <t>ばかよめ</t>
  </si>
  <si>
    <t>はくさんじんじゃ</t>
  </si>
  <si>
    <t>はくじゃのたたり</t>
  </si>
  <si>
    <t>ばくちやま</t>
  </si>
  <si>
    <t>ばくまつのほうだいあと</t>
  </si>
  <si>
    <t>大房岬</t>
  </si>
  <si>
    <t>はだかのにちれんざぞう</t>
  </si>
  <si>
    <t>はちまんしんのしんこう</t>
  </si>
  <si>
    <t>はつとらのこもり</t>
  </si>
  <si>
    <t>ぱっぱーのうしかい</t>
  </si>
  <si>
    <t>はとふどうのきゅう</t>
  </si>
  <si>
    <t>はなよめになったきつねつき</t>
  </si>
  <si>
    <t>はらのむしおくり</t>
  </si>
  <si>
    <t>はらむらのあまごい</t>
  </si>
  <si>
    <t>はるのきえんまだいおう</t>
  </si>
  <si>
    <t>ひじりまなこじんじゃ</t>
  </si>
  <si>
    <t>ひじりやま山のひとだま</t>
  </si>
  <si>
    <t>ひすいのたいしゅ</t>
  </si>
  <si>
    <t>びちくせんのはっけん</t>
  </si>
  <si>
    <t>ひとだまのしょうたい</t>
  </si>
  <si>
    <t>ひのたまのしま</t>
  </si>
  <si>
    <t>ひぶせのあたごさま</t>
  </si>
  <si>
    <t>ひもどしのじゅつ</t>
  </si>
  <si>
    <t>ひゃっこのかんおけ</t>
  </si>
  <si>
    <t>びゃっこをころす</t>
  </si>
  <si>
    <t>びわかぞえうた</t>
  </si>
  <si>
    <t>びわとめいしん</t>
  </si>
  <si>
    <t>びわのせいさん・りゅうつうにかんするせいぎょうようぐ</t>
  </si>
  <si>
    <t>ふうどうかずら</t>
  </si>
  <si>
    <t>ふうどうかずら</t>
  </si>
  <si>
    <t>ふかなさいれいきやりうた</t>
  </si>
  <si>
    <t>ふかなのはやませい</t>
  </si>
  <si>
    <t>ふくざわのおしたりせい</t>
  </si>
  <si>
    <t>ふさのくにきこう</t>
  </si>
  <si>
    <t>ふしぎなしゃしん</t>
  </si>
  <si>
    <t>ふじにやすらぐ</t>
  </si>
  <si>
    <t>ふじのぶよたいじ</t>
  </si>
  <si>
    <t>ふちにかっぱにすむ</t>
  </si>
  <si>
    <t>ふどうさまのおつげ</t>
  </si>
  <si>
    <t>ふながたじょう</t>
  </si>
  <si>
    <t>ふりかえってみるな</t>
  </si>
  <si>
    <t>ぶりょくでかとくをつぐ</t>
  </si>
  <si>
    <t>ふろやのきゃく</t>
  </si>
  <si>
    <t>ふんどしをかけたいだいじゃ</t>
  </si>
  <si>
    <t>へいたいおくり</t>
  </si>
  <si>
    <t>べんてんさまのなみだあめ</t>
  </si>
  <si>
    <t>べんてんどうくつのたんけん</t>
  </si>
  <si>
    <t>べんてんのおたつ</t>
  </si>
  <si>
    <t>べんてんまるきやり</t>
  </si>
  <si>
    <t>べんてんめえ</t>
  </si>
  <si>
    <t>ぼうがわのにおうさま</t>
  </si>
  <si>
    <t>ぼうしゅうよいとこ</t>
  </si>
  <si>
    <t>ぼうじゅつ・かっこまい・ししかぐら</t>
  </si>
  <si>
    <t>ぼうそうさとみしねんぴょう</t>
  </si>
  <si>
    <t>ぼうそうさとみしれきだいりゃっき</t>
  </si>
  <si>
    <t>ぼうそうのさとみし</t>
  </si>
  <si>
    <t>ほしやまのおおへび</t>
  </si>
  <si>
    <t>ほしやまのやくしさま</t>
  </si>
  <si>
    <t>ほっかいどうにやつかしょうがっこう</t>
  </si>
  <si>
    <t>ほとけもり</t>
  </si>
  <si>
    <t>ほめことば</t>
  </si>
  <si>
    <t>ほんしょうしょうがっこう</t>
  </si>
  <si>
    <t>ぼんつきのじぞうまいり</t>
  </si>
  <si>
    <t>ますがいけ</t>
  </si>
  <si>
    <t>ますがいけ</t>
  </si>
  <si>
    <t>ますがいけのしろいて</t>
  </si>
  <si>
    <t>ますまじま</t>
  </si>
  <si>
    <t>ますまじま</t>
  </si>
  <si>
    <t>ますまじまにはますまのひとが</t>
  </si>
  <si>
    <t>ますまできいたますまばなし</t>
  </si>
  <si>
    <t>ますまのひとのだいしっぱい　その２</t>
  </si>
  <si>
    <t>まぜごはん</t>
  </si>
  <si>
    <t>またうえもんのまいわい</t>
  </si>
  <si>
    <t>まちやくばのいぬまき</t>
  </si>
  <si>
    <t>まつのきのたたり</t>
  </si>
  <si>
    <t>まつりのすなごり</t>
  </si>
  <si>
    <t>マテバシイ</t>
  </si>
  <si>
    <t>まてばしい</t>
  </si>
  <si>
    <t>まらがみさま</t>
  </si>
  <si>
    <t>みちきり</t>
  </si>
  <si>
    <t>みなもとのよりともとにちれんしょうにんとつのなしさざえ</t>
  </si>
  <si>
    <t>みやだいくくまじ</t>
  </si>
  <si>
    <t>みやもといちのちからもち</t>
  </si>
  <si>
    <t>みやもとじょうし</t>
  </si>
  <si>
    <t>みやもとじょうしのちじ</t>
  </si>
  <si>
    <t>みやもとじょうしのほるとのき</t>
  </si>
  <si>
    <t>みやもとじょうせき</t>
  </si>
  <si>
    <t>みやもとじょうとたけわかまる</t>
  </si>
  <si>
    <t>みやもとじょうのみつぎ</t>
  </si>
  <si>
    <t>みやもとにつるがやはちまんぐう</t>
  </si>
  <si>
    <t>みやもとのたいこ</t>
  </si>
  <si>
    <t>みやもとのぼうじゅつ</t>
  </si>
  <si>
    <t>みやもとむらのごんえもん</t>
  </si>
  <si>
    <t>みょうふくじ</t>
  </si>
  <si>
    <t>みょうふくじのちあらいいど</t>
  </si>
  <si>
    <t>むかえのせ</t>
  </si>
  <si>
    <t>富浦エコミューゼ研究会</t>
  </si>
  <si>
    <t>むかしのふくざわてんおうまち</t>
  </si>
  <si>
    <t>むかしのもちつき</t>
  </si>
  <si>
    <t>むさしがたいのすけ</t>
  </si>
  <si>
    <t>むさしがたいのすけのはなし</t>
  </si>
  <si>
    <t>むじながとをたたく</t>
  </si>
  <si>
    <t>むどきじだいのいせき</t>
  </si>
  <si>
    <t>めいい　かとうしゅうほ</t>
  </si>
  <si>
    <t>めいじのこもりうた</t>
  </si>
  <si>
    <t>めいじのたいぶさ</t>
  </si>
  <si>
    <t>めいとうのかきつけ</t>
  </si>
  <si>
    <t>豊岡（地名）</t>
  </si>
  <si>
    <t>めおといしのさんかくてん</t>
  </si>
  <si>
    <t>めしをくわずにはたらくむこさん</t>
  </si>
  <si>
    <t>めしをくわないくもむすめ</t>
  </si>
  <si>
    <t>めりーちゃん</t>
  </si>
  <si>
    <t>もうじゃのじゅうおうまいり</t>
  </si>
  <si>
    <t>もうじゃぶね</t>
  </si>
  <si>
    <t>もくぞうやくしにょらいりつぞう</t>
  </si>
  <si>
    <t>もんじゅのおかま</t>
  </si>
  <si>
    <t>もんはむだ</t>
  </si>
  <si>
    <t>やきごめ</t>
  </si>
  <si>
    <t>やくしのばち</t>
  </si>
  <si>
    <t>やくしまいり</t>
  </si>
  <si>
    <t>やつかあいりんかい</t>
  </si>
  <si>
    <t>やつかしょうがっこうあかぐみおうえんか</t>
  </si>
  <si>
    <t>やつかしょうがっこうこうか</t>
  </si>
  <si>
    <t>やつかしょうがっこうとうかい</t>
  </si>
  <si>
    <t>やつかそんちょうとおなじ</t>
  </si>
  <si>
    <t>やつかのあおおにあかおに</t>
  </si>
  <si>
    <t>やつかのてつどうしょうか</t>
  </si>
  <si>
    <t>やまだしのちんき</t>
  </si>
  <si>
    <t>やまのおんなおばけ</t>
  </si>
  <si>
    <t>やまもものひめい</t>
  </si>
  <si>
    <t>やまをのんだとんねる</t>
  </si>
  <si>
    <t>ゆうれいのえ</t>
  </si>
  <si>
    <t>ようさいのこんくりーと</t>
  </si>
  <si>
    <t>ようさいのたいぶさみさき</t>
  </si>
  <si>
    <t>ようさいのたいぶさみさき</t>
  </si>
  <si>
    <t>よしひろのおかもとじょうしゅうちく</t>
  </si>
  <si>
    <t>よしひろのせいきょ</t>
  </si>
  <si>
    <t>よみちあんぜんのじゅもん</t>
  </si>
  <si>
    <t>よりとものすすめじま</t>
  </si>
  <si>
    <t>よりとものそくせき</t>
  </si>
  <si>
    <t>りゅうおうのこのやくそく</t>
  </si>
  <si>
    <t>りゅうがみずをおってくる</t>
  </si>
  <si>
    <t>りゅうぐうさま・べんてんさま・ふながみさま</t>
  </si>
  <si>
    <t>J913/ノシ</t>
  </si>
  <si>
    <t>りょうしかぞえうた</t>
  </si>
  <si>
    <t>ろくぶのばつ</t>
  </si>
  <si>
    <t>わかめきり</t>
  </si>
  <si>
    <t>わかめのたべかた</t>
  </si>
  <si>
    <t>わてつのせいれんじょ</t>
  </si>
  <si>
    <t>いよがたけのてんぐ</t>
  </si>
  <si>
    <t>いよがたけのはとあな</t>
  </si>
  <si>
    <t>かやのはなし</t>
  </si>
  <si>
    <t>館山青年会議所</t>
  </si>
  <si>
    <t>かやはにかいめくる</t>
  </si>
  <si>
    <t>千葉興業銀行</t>
  </si>
  <si>
    <t>キツネッピ</t>
  </si>
  <si>
    <t>きつねっぴ</t>
  </si>
  <si>
    <t>J913/ノシ</t>
  </si>
  <si>
    <t>ことしゃみせん、しなんじょ</t>
  </si>
  <si>
    <t>ことしゃみせん、しなんじょ</t>
  </si>
  <si>
    <t>館山青年会議所</t>
  </si>
  <si>
    <r>
      <t>さかさ</t>
    </r>
    <r>
      <rPr>
        <sz val="11"/>
        <rFont val="ＭＳ Ｐゴシック"/>
        <family val="3"/>
      </rPr>
      <t>がき</t>
    </r>
  </si>
  <si>
    <t>びわおとしあいわ</t>
  </si>
  <si>
    <t>さとみよしたかのそくじょたねひめ</t>
  </si>
  <si>
    <t>しきぶのあわせかがみ</t>
  </si>
  <si>
    <t>でーだらぼっちとおたふくべんてん</t>
  </si>
  <si>
    <t>てきへいふたりをひっとらえてとびこんだかまたふちのかい</t>
  </si>
  <si>
    <t>てんぐにさらわれたびなんのわかぎみ</t>
  </si>
  <si>
    <t>でんせつのめいぼくさかさがきはしすぎさかさがやなど</t>
  </si>
  <si>
    <t>はしのすぎ</t>
  </si>
  <si>
    <t>ぼうそうしりょうにもきじゅつのましょうのおんなばけもの</t>
  </si>
  <si>
    <t>よりみつ・やすまさ・いずみしきぶ</t>
  </si>
  <si>
    <t>丸山（地名）</t>
  </si>
  <si>
    <t>すずめたいじ</t>
  </si>
  <si>
    <t>すずめのおやこうこう</t>
  </si>
  <si>
    <t>せんきさか・まんきさか</t>
  </si>
  <si>
    <t>せんきさか・まんきさか</t>
  </si>
  <si>
    <t>におうさまとすずめのこうこう</t>
  </si>
  <si>
    <t>におうさまのひるたいじ</t>
  </si>
  <si>
    <t>館山青年会議所</t>
  </si>
  <si>
    <t>におうさまのひるたいじ</t>
  </si>
  <si>
    <t>J913/ノシ</t>
  </si>
  <si>
    <t>丸山（地名）</t>
  </si>
  <si>
    <t>ひるたいじのにおう</t>
  </si>
  <si>
    <t>まるいちごうのいぬ</t>
  </si>
  <si>
    <t>館山青年会議所</t>
  </si>
  <si>
    <t>みしまじんじゃのおんしんたい</t>
  </si>
  <si>
    <t>館山青年会議所</t>
  </si>
  <si>
    <t>おたすけのほとけさま　さんわ　そのさん　いしどうでらのにおうさま</t>
  </si>
  <si>
    <t>C388/A47/5</t>
  </si>
  <si>
    <t>がんがんとおとのするかいほしのざいほうまいぞうち</t>
  </si>
  <si>
    <t>すずめとつばめとこうもり</t>
  </si>
  <si>
    <t>つばめはなぜむしをくうか</t>
  </si>
  <si>
    <t>千秋社</t>
  </si>
  <si>
    <t>みかり</t>
  </si>
  <si>
    <t>安房郡丸山町沓見（地名）
莫越山神社（建造物）</t>
  </si>
  <si>
    <t>みこがみてんぜんにころされたたびのけんかくのはか</t>
  </si>
  <si>
    <t>わかきひのおのじろううえもん</t>
  </si>
  <si>
    <t>おかねのかんじょう　―その１－</t>
  </si>
  <si>
    <t>おかねのかんじょう　―その２－</t>
  </si>
  <si>
    <t>このゴクツブシ！</t>
  </si>
  <si>
    <t>このごくつぶし！</t>
  </si>
  <si>
    <t>J913/ノシ</t>
  </si>
  <si>
    <t>たくあんでゆをさます</t>
  </si>
  <si>
    <t>なぬしさんのまねをしておおしくじり</t>
  </si>
  <si>
    <t>ばかはいるか　その１</t>
  </si>
  <si>
    <t>ばかはいるか　その１</t>
  </si>
  <si>
    <t>ばかはいるか　その２</t>
  </si>
  <si>
    <t>ばかはいるか　その２</t>
  </si>
  <si>
    <t>ふとんのはなし</t>
  </si>
  <si>
    <t>ふとんのはなし</t>
  </si>
  <si>
    <t>ますまじまにはますまのひとが</t>
  </si>
  <si>
    <t>ますまできいたますまばなし</t>
  </si>
  <si>
    <t>ますまのおちうどはさなだゆきむら</t>
  </si>
  <si>
    <t>ますまばなし</t>
  </si>
  <si>
    <t>ますまばなし かじばのろ</t>
  </si>
  <si>
    <t>ますまばなし すずめたいじのこと</t>
  </si>
  <si>
    <t>ますまばなし まつまきうりのこと</t>
  </si>
  <si>
    <t>ますまばなし わかめのくいかた</t>
  </si>
  <si>
    <t>ますまはへいけのおちうどだ</t>
  </si>
  <si>
    <t>ままのひとのだいしっぱい　その１</t>
  </si>
  <si>
    <t>ままのひとのだいしっぱい　その２</t>
  </si>
  <si>
    <t>みなもとのよりともはみよしむらをにどとおりました</t>
  </si>
  <si>
    <t>J913/ノシ</t>
  </si>
  <si>
    <t>ろはあたたまる</t>
  </si>
  <si>
    <t>千葉興業銀行</t>
  </si>
  <si>
    <t>うまでもうけるはなし</t>
  </si>
  <si>
    <t>千秋社</t>
  </si>
  <si>
    <t>C388/A47/5</t>
  </si>
  <si>
    <t>いなむらじょうのたたかい</t>
  </si>
  <si>
    <t>さなだしのかいたく</t>
  </si>
  <si>
    <t>つんつんさま</t>
  </si>
  <si>
    <t>でんせつのめいぼくさかさがきはしすぎさかさがやなど</t>
  </si>
  <si>
    <t>ふちぎわにあらわれたおとよのぼうれい</t>
  </si>
  <si>
    <t>ますまじま</t>
  </si>
  <si>
    <t>はなをつたえたおひめさま</t>
  </si>
  <si>
    <t>千秋社</t>
  </si>
  <si>
    <t>C388/A47/5</t>
  </si>
  <si>
    <t>いけづきとななつぎのはちまんだめ</t>
  </si>
  <si>
    <t>C３８８／６
（西）</t>
  </si>
  <si>
    <t>丸山町</t>
  </si>
  <si>
    <t>うみぼうずのはなし</t>
  </si>
  <si>
    <t>和田町</t>
  </si>
  <si>
    <t>くろたきのおく</t>
  </si>
  <si>
    <t>にちれんをすくったあわび</t>
  </si>
  <si>
    <t>ねのひめ</t>
  </si>
  <si>
    <t>館山青年会議所</t>
  </si>
  <si>
    <t>はまちどりとめいしゅう</t>
  </si>
  <si>
    <t>館山青年会議所</t>
  </si>
  <si>
    <t>いよがだけのてんぐ</t>
  </si>
  <si>
    <t>おくれてきたつばめ</t>
  </si>
  <si>
    <t>さとみまいぞうきん</t>
  </si>
  <si>
    <t>せんきさか・まんきさか</t>
  </si>
  <si>
    <t>そとぼうへいさうらのかいき</t>
  </si>
  <si>
    <t>てきへいふたりをひっとらえてとびこんだかまたふちのかい</t>
  </si>
  <si>
    <t>ふせひめのいわや</t>
  </si>
  <si>
    <t>ぼうそうしりょうにもきじゅつのましょうのおんなばけもの</t>
  </si>
  <si>
    <t>ますまばなし　おだんごのこと</t>
  </si>
  <si>
    <t>J913/Ta33</t>
  </si>
  <si>
    <t>ますまばなし　かしのこと</t>
  </si>
  <si>
    <t>ますまばなし　かやのこと</t>
  </si>
  <si>
    <t>ますまばなし　こと・しゃみせんのこと</t>
  </si>
  <si>
    <t>J913/Ta33</t>
  </si>
  <si>
    <t>ますまばなし　さといものこと</t>
  </si>
  <si>
    <t>ますまばなし　てみずのこと</t>
  </si>
  <si>
    <t>ますまばなし　とうがらしのこと</t>
  </si>
  <si>
    <t>ますまばなし　ばかがいのこと</t>
  </si>
  <si>
    <t>J913/Ta33</t>
  </si>
  <si>
    <t>ますまばなし　わかめのこと</t>
  </si>
  <si>
    <t>ますまばなしよんわ そのいち　ぴょんとこしょ</t>
  </si>
  <si>
    <t>ますまばなしよんわ そのに きゅうべえのうまおもい</t>
  </si>
  <si>
    <t>ますまばなしよんわ そのさん かきどろぼう</t>
  </si>
  <si>
    <t>ますまばなしよんわ そのよん なぬしどんのまね</t>
  </si>
  <si>
    <t>ますま間ばなし　うまはおもいこと</t>
  </si>
  <si>
    <t>むらのかじさわぎ</t>
  </si>
  <si>
    <t>やつふさとふせひめ</t>
  </si>
  <si>
    <t>やりのじんない</t>
  </si>
  <si>
    <t>役 行者の大蛇退治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</si>
</sst>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u val="single"/>
      <sz val="11"/>
      <color indexed="62"/>
      <name val="ＭＳ Ｐゴシック"/>
      <family val="3"/>
    </font>
    <font>
      <sz val="8"/>
      <name val="ＭＳ Ｐゴシック"/>
      <family val="3"/>
    </font>
    <font>
      <b/>
      <sz val="10"/>
      <color indexed="8"/>
      <name val="ＭＳ Ｐゴシック"/>
      <family val="3"/>
    </font>
    <font>
      <sz val="9"/>
      <name val="ＭＳ Ｐゴシック"/>
      <family val="3"/>
    </font>
    <font>
      <u val="single"/>
      <sz val="10.5"/>
      <color indexed="30"/>
      <name val="Times New Roman"/>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name val="Cambria"/>
      <family val="3"/>
    </font>
    <font>
      <sz val="10"/>
      <color theme="1"/>
      <name val="Calibri"/>
      <family val="3"/>
    </font>
    <font>
      <b/>
      <sz val="20"/>
      <color theme="1"/>
      <name val="Calibri"/>
      <family val="3"/>
    </font>
    <font>
      <b/>
      <sz val="16"/>
      <color theme="1"/>
      <name val="Calibri"/>
      <family val="3"/>
    </font>
    <font>
      <u val="single"/>
      <sz val="11"/>
      <color rgb="FF0070C0"/>
      <name val="Calibri"/>
      <family val="3"/>
    </font>
    <font>
      <u val="single"/>
      <sz val="11"/>
      <color theme="3" tint="0.39998000860214233"/>
      <name val="Calibri"/>
      <family val="3"/>
    </font>
    <font>
      <sz val="8"/>
      <name val="Calibri"/>
      <family val="3"/>
    </font>
    <font>
      <b/>
      <sz val="10"/>
      <color theme="1"/>
      <name val="Calibri"/>
      <family val="3"/>
    </font>
    <font>
      <sz val="9"/>
      <name val="Calibri"/>
      <family val="3"/>
    </font>
    <font>
      <u val="single"/>
      <sz val="11"/>
      <color rgb="FF0070C0"/>
      <name val="ＭＳ Ｐゴシック"/>
      <family val="3"/>
    </font>
    <font>
      <u val="single"/>
      <sz val="10.5"/>
      <color rgb="FF0070C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66">
    <xf numFmtId="0" fontId="0" fillId="0" borderId="0" xfId="0" applyFont="1" applyAlignment="1">
      <alignment vertical="center"/>
    </xf>
    <xf numFmtId="0" fontId="51"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0" xfId="0" applyAlignment="1">
      <alignment vertical="center"/>
    </xf>
    <xf numFmtId="0" fontId="41" fillId="0" borderId="0" xfId="0" applyFont="1" applyAlignment="1">
      <alignment vertical="center"/>
    </xf>
    <xf numFmtId="0" fontId="51"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Alignment="1">
      <alignment horizontal="left" vertical="center"/>
    </xf>
    <xf numFmtId="0" fontId="51" fillId="33" borderId="10" xfId="0" applyFont="1" applyFill="1" applyBorder="1" applyAlignment="1">
      <alignment horizontal="center" vertical="center"/>
    </xf>
    <xf numFmtId="0" fontId="51" fillId="33"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xf>
    <xf numFmtId="0" fontId="45" fillId="0" borderId="0" xfId="0" applyFont="1" applyBorder="1" applyAlignment="1">
      <alignment horizontal="left" vertical="center" wrapText="1"/>
    </xf>
    <xf numFmtId="0" fontId="45" fillId="0" borderId="0" xfId="0" applyFont="1" applyBorder="1" applyAlignment="1">
      <alignment horizontal="left" vertical="top" wrapText="1"/>
    </xf>
    <xf numFmtId="0" fontId="45"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left" vertical="top" wrapText="1"/>
    </xf>
    <xf numFmtId="0" fontId="45" fillId="0" borderId="0" xfId="0" applyFont="1" applyBorder="1" applyAlignment="1">
      <alignment horizontal="left" vertical="center" wrapText="1"/>
    </xf>
    <xf numFmtId="0" fontId="45" fillId="0" borderId="0" xfId="0" applyFont="1" applyBorder="1" applyAlignment="1">
      <alignment horizontal="left" vertical="top" wrapText="1"/>
    </xf>
    <xf numFmtId="0" fontId="45" fillId="0" borderId="0" xfId="0" applyFont="1" applyBorder="1" applyAlignment="1">
      <alignment horizontal="lef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0" fillId="0" borderId="0" xfId="0" applyFont="1" applyBorder="1" applyAlignment="1">
      <alignment vertical="center"/>
    </xf>
    <xf numFmtId="0" fontId="53"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54" fillId="0" borderId="10" xfId="0" applyFont="1" applyBorder="1" applyAlignment="1">
      <alignment horizontal="center" vertical="center"/>
    </xf>
    <xf numFmtId="0" fontId="54" fillId="0" borderId="10" xfId="0" applyFont="1" applyBorder="1" applyAlignment="1">
      <alignment horizontal="left" vertical="center"/>
    </xf>
    <xf numFmtId="0" fontId="55" fillId="0" borderId="0" xfId="0" applyFont="1" applyBorder="1" applyAlignment="1">
      <alignment vertical="center" wrapText="1"/>
    </xf>
    <xf numFmtId="0" fontId="56" fillId="0" borderId="0" xfId="0" applyFont="1" applyBorder="1" applyAlignment="1">
      <alignment horizontal="left" vertical="center" wrapText="1"/>
    </xf>
    <xf numFmtId="0" fontId="51" fillId="0" borderId="10" xfId="0" applyFont="1" applyBorder="1" applyAlignment="1">
      <alignment horizontal="left" vertical="center" wrapText="1"/>
    </xf>
    <xf numFmtId="0" fontId="57" fillId="0" borderId="10" xfId="0" applyFont="1" applyBorder="1" applyAlignment="1">
      <alignment horizontal="justify" vertical="center"/>
    </xf>
    <xf numFmtId="0" fontId="51" fillId="0" borderId="10" xfId="0" applyFont="1" applyFill="1" applyBorder="1" applyAlignment="1">
      <alignment horizontal="center" vertical="center" wrapText="1"/>
    </xf>
    <xf numFmtId="0" fontId="51" fillId="0" borderId="10" xfId="0" applyFont="1" applyBorder="1" applyAlignment="1">
      <alignment vertical="center" wrapText="1"/>
    </xf>
    <xf numFmtId="0" fontId="3" fillId="34" borderId="10" xfId="0" applyFont="1" applyFill="1" applyBorder="1" applyAlignment="1">
      <alignment horizontal="center" vertical="center" wrapText="1"/>
    </xf>
    <xf numFmtId="0" fontId="57" fillId="0" borderId="10" xfId="0" applyFont="1" applyBorder="1" applyAlignment="1">
      <alignment vertical="center"/>
    </xf>
    <xf numFmtId="0" fontId="51" fillId="33" borderId="10" xfId="0" applyFont="1" applyFill="1" applyBorder="1" applyAlignment="1">
      <alignment vertical="center" wrapText="1"/>
    </xf>
    <xf numFmtId="0" fontId="51" fillId="0" borderId="10" xfId="0" applyFont="1" applyFill="1" applyBorder="1" applyAlignment="1">
      <alignment horizontal="left" vertical="center" wrapText="1"/>
    </xf>
    <xf numFmtId="0" fontId="51" fillId="0" borderId="10" xfId="0" applyFont="1" applyFill="1" applyBorder="1" applyAlignment="1">
      <alignment vertical="center" wrapText="1"/>
    </xf>
    <xf numFmtId="0" fontId="58" fillId="0" borderId="10" xfId="0" applyFont="1" applyBorder="1" applyAlignment="1">
      <alignment horizontal="left" vertical="center" wrapText="1"/>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9" fillId="33" borderId="10" xfId="0" applyFont="1" applyFill="1" applyBorder="1" applyAlignment="1">
      <alignment vertical="center" wrapText="1"/>
    </xf>
    <xf numFmtId="0" fontId="52"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52" fillId="33" borderId="10" xfId="0" applyFont="1" applyFill="1" applyBorder="1" applyAlignment="1">
      <alignmen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0" borderId="10" xfId="0" applyFont="1" applyFill="1" applyBorder="1" applyAlignment="1">
      <alignment horizontal="center" vertical="center" wrapText="1"/>
    </xf>
    <xf numFmtId="0" fontId="54" fillId="0" borderId="0" xfId="0" applyFont="1" applyAlignment="1">
      <alignment horizontal="left" vertical="top" wrapText="1"/>
    </xf>
    <xf numFmtId="0" fontId="60" fillId="0" borderId="0" xfId="0" applyFont="1" applyBorder="1" applyAlignment="1">
      <alignment horizontal="left" vertical="center"/>
    </xf>
    <xf numFmtId="0" fontId="54" fillId="0" borderId="0" xfId="0" applyFont="1" applyAlignment="1">
      <alignment horizontal="left" vertical="center" wrapText="1"/>
    </xf>
    <xf numFmtId="0" fontId="60" fillId="0" borderId="0" xfId="0" applyFont="1" applyBorder="1" applyAlignment="1">
      <alignment horizontal="left" vertical="top" wrapText="1"/>
    </xf>
    <xf numFmtId="0" fontId="61" fillId="0" borderId="10" xfId="0" applyFont="1" applyBorder="1" applyAlignment="1">
      <alignment horizontal="center" vertical="center" wrapText="1"/>
    </xf>
    <xf numFmtId="0" fontId="52" fillId="33" borderId="10" xfId="0" applyFont="1" applyFill="1" applyBorder="1" applyAlignment="1">
      <alignment horizontal="left" vertical="center"/>
    </xf>
    <xf numFmtId="0" fontId="62" fillId="0" borderId="10" xfId="43" applyFont="1" applyBorder="1" applyAlignment="1" applyProtection="1">
      <alignment horizontal="justify" vertical="center"/>
      <protection/>
    </xf>
    <xf numFmtId="0" fontId="61" fillId="0" borderId="10" xfId="0" applyFont="1" applyFill="1" applyBorder="1" applyAlignment="1">
      <alignment horizontal="center" vertical="center" wrapText="1"/>
    </xf>
    <xf numFmtId="0" fontId="63" fillId="0" borderId="10" xfId="0" applyFont="1" applyBorder="1" applyAlignment="1">
      <alignment horizontal="justify" vertical="center"/>
    </xf>
    <xf numFmtId="0" fontId="61" fillId="0" borderId="10" xfId="0" applyFont="1" applyBorder="1" applyAlignment="1">
      <alignment horizontal="left" vertical="center" wrapText="1"/>
    </xf>
    <xf numFmtId="0" fontId="52" fillId="0" borderId="10" xfId="0" applyFont="1" applyBorder="1" applyAlignment="1">
      <alignment vertical="center" wrapText="1"/>
    </xf>
    <xf numFmtId="0" fontId="62"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575</xdr:row>
      <xdr:rowOff>133350</xdr:rowOff>
    </xdr:from>
    <xdr:to>
      <xdr:col>2</xdr:col>
      <xdr:colOff>57150</xdr:colOff>
      <xdr:row>575</xdr:row>
      <xdr:rowOff>133350</xdr:rowOff>
    </xdr:to>
    <xdr:sp>
      <xdr:nvSpPr>
        <xdr:cNvPr id="1" name="直線コネクタ 1"/>
        <xdr:cNvSpPr>
          <a:spLocks/>
        </xdr:cNvSpPr>
      </xdr:nvSpPr>
      <xdr:spPr>
        <a:xfrm flipH="1">
          <a:off x="4610100" y="180536850"/>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643</xdr:row>
      <xdr:rowOff>133350</xdr:rowOff>
    </xdr:from>
    <xdr:to>
      <xdr:col>2</xdr:col>
      <xdr:colOff>57150</xdr:colOff>
      <xdr:row>643</xdr:row>
      <xdr:rowOff>133350</xdr:rowOff>
    </xdr:to>
    <xdr:sp>
      <xdr:nvSpPr>
        <xdr:cNvPr id="2" name="直線コネクタ 2"/>
        <xdr:cNvSpPr>
          <a:spLocks/>
        </xdr:cNvSpPr>
      </xdr:nvSpPr>
      <xdr:spPr>
        <a:xfrm flipH="1">
          <a:off x="4610100" y="200463150"/>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643</xdr:row>
      <xdr:rowOff>133350</xdr:rowOff>
    </xdr:from>
    <xdr:to>
      <xdr:col>2</xdr:col>
      <xdr:colOff>57150</xdr:colOff>
      <xdr:row>643</xdr:row>
      <xdr:rowOff>133350</xdr:rowOff>
    </xdr:to>
    <xdr:sp>
      <xdr:nvSpPr>
        <xdr:cNvPr id="3" name="直線コネクタ 3"/>
        <xdr:cNvSpPr>
          <a:spLocks/>
        </xdr:cNvSpPr>
      </xdr:nvSpPr>
      <xdr:spPr>
        <a:xfrm flipH="1">
          <a:off x="4610100" y="200463150"/>
          <a:ext cx="28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45"/>
  <sheetViews>
    <sheetView tabSelected="1" zoomScale="80" zoomScaleNormal="80" workbookViewId="0" topLeftCell="A30">
      <selection activeCell="A35" sqref="A35"/>
    </sheetView>
  </sheetViews>
  <sheetFormatPr defaultColWidth="9.140625" defaultRowHeight="15"/>
  <cols>
    <col min="1" max="2" width="34.28125" style="20" customWidth="1"/>
    <col min="3" max="3" width="28.7109375" style="20" customWidth="1"/>
    <col min="4" max="4" width="18.00390625" style="19" customWidth="1"/>
    <col min="5" max="5" width="10.7109375" style="18" customWidth="1"/>
    <col min="6" max="6" width="13.421875" style="56" customWidth="1"/>
    <col min="7" max="7" width="10.7109375" style="18" customWidth="1"/>
    <col min="8" max="8" width="25.57421875" style="19" customWidth="1"/>
    <col min="9" max="9" width="28.8515625" style="19" customWidth="1"/>
    <col min="10" max="10" width="16.57421875" style="19" customWidth="1"/>
  </cols>
  <sheetData>
    <row r="1" spans="1:8" ht="24.75" customHeight="1">
      <c r="A1" s="33" t="s">
        <v>286</v>
      </c>
      <c r="B1" s="33"/>
      <c r="C1" s="33"/>
      <c r="D1" s="33"/>
      <c r="E1" s="33"/>
      <c r="F1" s="54"/>
      <c r="G1" s="17"/>
      <c r="H1" s="20"/>
    </row>
    <row r="2" spans="1:10" s="3" customFormat="1" ht="21" customHeight="1">
      <c r="A2" s="28" t="s">
        <v>287</v>
      </c>
      <c r="B2" s="28"/>
      <c r="C2" s="26"/>
      <c r="D2" s="26"/>
      <c r="E2" s="26"/>
      <c r="F2" s="55"/>
      <c r="G2" s="27"/>
      <c r="H2" s="25"/>
      <c r="I2" s="25"/>
      <c r="J2" s="8"/>
    </row>
    <row r="3" spans="1:10" s="3" customFormat="1" ht="21" customHeight="1">
      <c r="A3" s="28" t="s">
        <v>288</v>
      </c>
      <c r="B3" s="28"/>
      <c r="C3" s="26"/>
      <c r="D3" s="26"/>
      <c r="E3" s="26"/>
      <c r="F3" s="55"/>
      <c r="G3" s="27"/>
      <c r="H3" s="25"/>
      <c r="I3" s="25"/>
      <c r="J3" s="8"/>
    </row>
    <row r="4" spans="1:10" s="3" customFormat="1" ht="21" customHeight="1">
      <c r="A4" s="28" t="s">
        <v>289</v>
      </c>
      <c r="B4" s="28"/>
      <c r="C4" s="26"/>
      <c r="D4" s="26"/>
      <c r="E4" s="26"/>
      <c r="F4" s="55"/>
      <c r="G4" s="27"/>
      <c r="H4" s="25"/>
      <c r="I4" s="25"/>
      <c r="J4" s="8"/>
    </row>
    <row r="5" spans="1:10" s="3" customFormat="1" ht="21" customHeight="1">
      <c r="A5" s="28" t="s">
        <v>290</v>
      </c>
      <c r="B5" s="28"/>
      <c r="C5" s="26"/>
      <c r="D5" s="26"/>
      <c r="E5" s="26"/>
      <c r="F5" s="55"/>
      <c r="G5" s="27"/>
      <c r="H5" s="25"/>
      <c r="I5" s="25"/>
      <c r="J5" s="8"/>
    </row>
    <row r="6" spans="1:10" s="3" customFormat="1" ht="21" customHeight="1">
      <c r="A6" s="28" t="s">
        <v>291</v>
      </c>
      <c r="B6" s="28"/>
      <c r="C6" s="26"/>
      <c r="D6" s="26"/>
      <c r="E6" s="26"/>
      <c r="F6" s="55"/>
      <c r="G6" s="27"/>
      <c r="H6" s="25"/>
      <c r="I6" s="25"/>
      <c r="J6" s="8"/>
    </row>
    <row r="7" spans="1:10" s="3" customFormat="1" ht="21" customHeight="1">
      <c r="A7" s="28" t="s">
        <v>292</v>
      </c>
      <c r="B7" s="28"/>
      <c r="C7" s="26"/>
      <c r="D7" s="26"/>
      <c r="E7" s="26"/>
      <c r="F7" s="55"/>
      <c r="G7" s="27"/>
      <c r="H7" s="25"/>
      <c r="I7" s="25"/>
      <c r="J7" s="8"/>
    </row>
    <row r="8" spans="1:10" s="3" customFormat="1" ht="21" customHeight="1">
      <c r="A8" s="28" t="s">
        <v>293</v>
      </c>
      <c r="B8" s="28"/>
      <c r="C8" s="26"/>
      <c r="D8" s="26"/>
      <c r="E8" s="26"/>
      <c r="F8" s="55"/>
      <c r="G8" s="27"/>
      <c r="H8" s="25"/>
      <c r="I8" s="25"/>
      <c r="J8" s="8"/>
    </row>
    <row r="9" spans="1:9" ht="21" customHeight="1">
      <c r="A9" s="8" t="s">
        <v>294</v>
      </c>
      <c r="B9" s="8"/>
      <c r="G9" s="16"/>
      <c r="H9" s="14"/>
      <c r="I9" s="15"/>
    </row>
    <row r="10" spans="7:9" ht="21" customHeight="1">
      <c r="G10" s="16"/>
      <c r="H10" s="23"/>
      <c r="I10" s="24"/>
    </row>
    <row r="11" spans="1:9" ht="21" customHeight="1">
      <c r="A11" s="34" t="s">
        <v>845</v>
      </c>
      <c r="B11" s="34"/>
      <c r="C11" s="24"/>
      <c r="D11" s="15"/>
      <c r="E11" s="15"/>
      <c r="F11" s="57"/>
      <c r="G11" s="16"/>
      <c r="H11" s="14"/>
      <c r="I11" s="15"/>
    </row>
    <row r="12" spans="1:9" ht="11.25" customHeight="1">
      <c r="A12" s="23"/>
      <c r="B12" s="23"/>
      <c r="C12" s="24"/>
      <c r="D12" s="22"/>
      <c r="E12" s="22"/>
      <c r="F12" s="57"/>
      <c r="G12" s="16"/>
      <c r="H12" s="21"/>
      <c r="I12" s="22"/>
    </row>
    <row r="13" spans="1:10" ht="34.5" customHeight="1">
      <c r="A13" s="10" t="s">
        <v>307</v>
      </c>
      <c r="B13" s="10" t="s">
        <v>1054</v>
      </c>
      <c r="C13" s="10" t="s">
        <v>4</v>
      </c>
      <c r="D13" s="10" t="s">
        <v>0</v>
      </c>
      <c r="E13" s="9" t="s">
        <v>1</v>
      </c>
      <c r="F13" s="10" t="s">
        <v>2</v>
      </c>
      <c r="G13" s="9" t="s">
        <v>3</v>
      </c>
      <c r="H13" s="1" t="s">
        <v>77</v>
      </c>
      <c r="I13" s="10" t="s">
        <v>23</v>
      </c>
      <c r="J13" s="10" t="s">
        <v>14</v>
      </c>
    </row>
    <row r="14" spans="1:10" ht="27">
      <c r="A14" s="35" t="s">
        <v>846</v>
      </c>
      <c r="B14" s="35" t="s">
        <v>1055</v>
      </c>
      <c r="C14" s="36" t="str">
        <f>HYPERLINK("https://www.library.pref.chiba.lg.jp/licsxp-iopac/WOpacMsgNewListToTifTilDetailAction.do?tilcod=1000000871997","房総の伝説")</f>
        <v>房総の伝説</v>
      </c>
      <c r="D14" s="35" t="s">
        <v>847</v>
      </c>
      <c r="E14" s="37">
        <v>1975</v>
      </c>
      <c r="F14" s="58" t="s">
        <v>848</v>
      </c>
      <c r="G14" s="35" t="s">
        <v>849</v>
      </c>
      <c r="H14" s="35" t="s">
        <v>850</v>
      </c>
      <c r="I14" s="38" t="s">
        <v>851</v>
      </c>
      <c r="J14" s="39" t="s">
        <v>852</v>
      </c>
    </row>
    <row r="15" spans="1:10" ht="21">
      <c r="A15" s="30" t="s">
        <v>308</v>
      </c>
      <c r="B15" s="30" t="s">
        <v>1056</v>
      </c>
      <c r="C15" s="40" t="str">
        <f>HYPERLINK("https://www.library.pref.chiba.lg.jp/licsxp-iopac/WOpacMsgNewListToTifTilDetailAction.do?tilcod=1000000855686","千葉の伝説")</f>
        <v>千葉の伝説</v>
      </c>
      <c r="D15" s="12" t="s">
        <v>51</v>
      </c>
      <c r="E15" s="13">
        <v>1981</v>
      </c>
      <c r="F15" s="11" t="s">
        <v>52</v>
      </c>
      <c r="G15" s="59" t="s">
        <v>5</v>
      </c>
      <c r="H15" s="1" t="s">
        <v>55</v>
      </c>
      <c r="I15" s="41"/>
      <c r="J15" s="10" t="s">
        <v>657</v>
      </c>
    </row>
    <row r="16" spans="1:10" ht="13.5">
      <c r="A16" s="42" t="s">
        <v>853</v>
      </c>
      <c r="B16" s="42" t="s">
        <v>1057</v>
      </c>
      <c r="C16" s="36" t="str">
        <f>HYPERLINK("https://www.library.pref.chiba.lg.jp/licsxp-iopac/WOpacMsgNewListToTifTilDetailAction.do?tilcod=1000000731360","房総の伝説")</f>
        <v>房総の伝説</v>
      </c>
      <c r="D16" s="42" t="s">
        <v>854</v>
      </c>
      <c r="E16" s="37" t="s">
        <v>855</v>
      </c>
      <c r="F16" s="37" t="s">
        <v>856</v>
      </c>
      <c r="G16" s="42" t="s">
        <v>857</v>
      </c>
      <c r="H16" s="42" t="s">
        <v>858</v>
      </c>
      <c r="I16" s="43" t="s">
        <v>859</v>
      </c>
      <c r="J16" s="37" t="s">
        <v>860</v>
      </c>
    </row>
    <row r="17" spans="1:10" ht="21">
      <c r="A17" s="1" t="s">
        <v>319</v>
      </c>
      <c r="B17" s="1" t="s">
        <v>1058</v>
      </c>
      <c r="C17" s="36" t="str">
        <f>HYPERLINK("https://www.library.pref.chiba.lg.jp/licsxp-iopac/WOpacMsgNewListToTifTilDetailAction.do?tilcod=1000000614584","安房の昔ばなし")</f>
        <v>安房の昔ばなし</v>
      </c>
      <c r="D17" s="12" t="s">
        <v>1059</v>
      </c>
      <c r="E17" s="13">
        <v>1986</v>
      </c>
      <c r="F17" s="11" t="s">
        <v>300</v>
      </c>
      <c r="G17" s="59" t="s">
        <v>5</v>
      </c>
      <c r="H17" s="1" t="s">
        <v>19</v>
      </c>
      <c r="I17" s="41"/>
      <c r="J17" s="10" t="s">
        <v>657</v>
      </c>
    </row>
    <row r="18" spans="1:10" ht="27">
      <c r="A18" s="42" t="s">
        <v>861</v>
      </c>
      <c r="B18" s="42" t="s">
        <v>1058</v>
      </c>
      <c r="C18" s="60" t="str">
        <f>HYPERLINK("https://www.library.pref.chiba.lg.jp/licsxp-iopac/WOpacMsgNewListToTifTilDetailAction.do?tilcod=1000000372511","日本の伝説　1")</f>
        <v>日本の伝説　1</v>
      </c>
      <c r="D18" s="42" t="s">
        <v>862</v>
      </c>
      <c r="E18" s="37" t="s">
        <v>863</v>
      </c>
      <c r="F18" s="61" t="s">
        <v>864</v>
      </c>
      <c r="G18" s="35" t="s">
        <v>865</v>
      </c>
      <c r="H18" s="42" t="s">
        <v>866</v>
      </c>
      <c r="I18" s="38" t="s">
        <v>867</v>
      </c>
      <c r="J18" s="37" t="s">
        <v>657</v>
      </c>
    </row>
    <row r="19" spans="1:10" ht="27">
      <c r="A19" s="42" t="s">
        <v>868</v>
      </c>
      <c r="B19" s="42" t="s">
        <v>1060</v>
      </c>
      <c r="C19" s="36" t="str">
        <f>HYPERLINK("https://www.library.pref.chiba.lg.jp/licsxp-iopac/WOpacMsgNewListToTifTilDetailAction.do?tilcod=1000000773929","房総の民話")</f>
        <v>房総の民話</v>
      </c>
      <c r="D19" s="42" t="s">
        <v>869</v>
      </c>
      <c r="E19" s="37" t="s">
        <v>870</v>
      </c>
      <c r="F19" s="61" t="s">
        <v>871</v>
      </c>
      <c r="G19" s="42" t="s">
        <v>872</v>
      </c>
      <c r="H19" s="42" t="s">
        <v>873</v>
      </c>
      <c r="I19" s="43" t="s">
        <v>874</v>
      </c>
      <c r="J19" s="37" t="s">
        <v>657</v>
      </c>
    </row>
    <row r="20" spans="1:10" ht="27">
      <c r="A20" s="35" t="s">
        <v>875</v>
      </c>
      <c r="B20" s="38" t="s">
        <v>1061</v>
      </c>
      <c r="C20" s="44" t="str">
        <f>HYPERLINK("https://www.library.pref.chiba.lg.jp/licsxp-iopac/WOpacMsgNewListToTifTilDetailAction.do?tilcod=1000000761885","房総の秘められた話、奇々怪々な話")</f>
        <v>房総の秘められた話、奇々怪々な話</v>
      </c>
      <c r="D20" s="35" t="s">
        <v>876</v>
      </c>
      <c r="E20" s="37">
        <v>1983</v>
      </c>
      <c r="F20" s="58" t="s">
        <v>877</v>
      </c>
      <c r="G20" s="38" t="s">
        <v>878</v>
      </c>
      <c r="H20" s="35" t="s">
        <v>879</v>
      </c>
      <c r="I20" s="35" t="s">
        <v>880</v>
      </c>
      <c r="J20" s="39" t="s">
        <v>657</v>
      </c>
    </row>
    <row r="21" spans="1:10" ht="27">
      <c r="A21" s="42" t="s">
        <v>881</v>
      </c>
      <c r="B21" s="42" t="s">
        <v>1062</v>
      </c>
      <c r="C21" s="36" t="str">
        <f>HYPERLINK("https://www.library.pref.chiba.lg.jp/licsxp-iopac/WOpacMsgNewListToTifTilDetailAction.do?tilcod=1000000244875","千葉県妖怪奇異史談")</f>
        <v>千葉県妖怪奇異史談</v>
      </c>
      <c r="D21" s="42" t="s">
        <v>882</v>
      </c>
      <c r="E21" s="37" t="s">
        <v>883</v>
      </c>
      <c r="F21" s="61" t="s">
        <v>884</v>
      </c>
      <c r="G21" s="35" t="s">
        <v>878</v>
      </c>
      <c r="H21" s="42" t="s">
        <v>885</v>
      </c>
      <c r="I21" s="38" t="s">
        <v>886</v>
      </c>
      <c r="J21" s="37" t="s">
        <v>657</v>
      </c>
    </row>
    <row r="22" spans="1:10" ht="27">
      <c r="A22" s="35" t="s">
        <v>887</v>
      </c>
      <c r="B22" s="35" t="s">
        <v>1063</v>
      </c>
      <c r="C22" s="36" t="str">
        <f>HYPERLINK("https://www.library.pref.chiba.lg.jp/licsxp-iopac/WOpacMsgNewListToTifTilDetailAction.do?tilcod=1000000886364","房総・民話撰")</f>
        <v>房総・民話撰</v>
      </c>
      <c r="D22" s="35" t="s">
        <v>888</v>
      </c>
      <c r="E22" s="45" t="s">
        <v>889</v>
      </c>
      <c r="F22" s="58" t="s">
        <v>890</v>
      </c>
      <c r="G22" s="35" t="s">
        <v>891</v>
      </c>
      <c r="H22" s="46" t="s">
        <v>892</v>
      </c>
      <c r="I22" s="38" t="s">
        <v>893</v>
      </c>
      <c r="J22" s="45" t="s">
        <v>892</v>
      </c>
    </row>
    <row r="23" spans="1:10" ht="13.5">
      <c r="A23" s="42" t="s">
        <v>894</v>
      </c>
      <c r="B23" s="42" t="s">
        <v>1064</v>
      </c>
      <c r="C23" s="36" t="str">
        <f>HYPERLINK("https://www.library.pref.chiba.lg.jp/licsxp-iopac/WOpacMsgNewListToTifTilDetailAction.do?tilcod=1000000731360","房総の伝説")</f>
        <v>房総の伝説</v>
      </c>
      <c r="D23" s="42" t="s">
        <v>854</v>
      </c>
      <c r="E23" s="37" t="s">
        <v>855</v>
      </c>
      <c r="F23" s="37" t="s">
        <v>856</v>
      </c>
      <c r="G23" s="42" t="s">
        <v>857</v>
      </c>
      <c r="H23" s="42" t="s">
        <v>858</v>
      </c>
      <c r="I23" s="41" t="s">
        <v>895</v>
      </c>
      <c r="J23" s="10" t="s">
        <v>860</v>
      </c>
    </row>
    <row r="24" spans="1:10" ht="21">
      <c r="A24" s="1" t="s">
        <v>320</v>
      </c>
      <c r="B24" s="1" t="s">
        <v>1065</v>
      </c>
      <c r="C24" s="36" t="str">
        <f>HYPERLINK("https://www.library.pref.chiba.lg.jp/licsxp-iopac/WOpacMsgNewListToTifTilDetailAction.do?tilcod=1000000614584","安房の昔ばなし")</f>
        <v>安房の昔ばなし</v>
      </c>
      <c r="D24" s="12" t="s">
        <v>1059</v>
      </c>
      <c r="E24" s="13">
        <v>1986</v>
      </c>
      <c r="F24" s="11" t="s">
        <v>300</v>
      </c>
      <c r="G24" s="59" t="s">
        <v>5</v>
      </c>
      <c r="H24" s="1" t="s">
        <v>19</v>
      </c>
      <c r="I24" s="41"/>
      <c r="J24" s="10" t="s">
        <v>657</v>
      </c>
    </row>
    <row r="25" spans="1:10" ht="13.5">
      <c r="A25" s="42" t="s">
        <v>896</v>
      </c>
      <c r="B25" s="42" t="s">
        <v>1066</v>
      </c>
      <c r="C25" s="36" t="str">
        <f>HYPERLINK("https://www.library.pref.chiba.lg.jp/licsxp-iopac/WOpacMsgNewListToTifTilDetailAction.do?tilcod=1000000731360","房総の伝説")</f>
        <v>房総の伝説</v>
      </c>
      <c r="D25" s="42" t="s">
        <v>854</v>
      </c>
      <c r="E25" s="37" t="s">
        <v>855</v>
      </c>
      <c r="F25" s="37" t="s">
        <v>856</v>
      </c>
      <c r="G25" s="42" t="s">
        <v>857</v>
      </c>
      <c r="H25" s="42" t="s">
        <v>858</v>
      </c>
      <c r="I25" s="43" t="s">
        <v>897</v>
      </c>
      <c r="J25" s="37" t="s">
        <v>898</v>
      </c>
    </row>
    <row r="26" spans="1:10" ht="21">
      <c r="A26" s="1" t="s">
        <v>899</v>
      </c>
      <c r="B26" s="1" t="s">
        <v>1067</v>
      </c>
      <c r="C26" s="36" t="str">
        <f>HYPERLINK("https://www.library.pref.chiba.lg.jp/licsxp-iopac/WOpacMsgNewListToTifTilDetailAction.do?tilcod=1000000614584","安房の昔ばなし")</f>
        <v>安房の昔ばなし</v>
      </c>
      <c r="D26" s="12" t="s">
        <v>1068</v>
      </c>
      <c r="E26" s="13">
        <v>1986</v>
      </c>
      <c r="F26" s="11" t="s">
        <v>300</v>
      </c>
      <c r="G26" s="59" t="s">
        <v>5</v>
      </c>
      <c r="H26" s="1" t="s">
        <v>19</v>
      </c>
      <c r="I26" s="41"/>
      <c r="J26" s="10" t="s">
        <v>657</v>
      </c>
    </row>
    <row r="27" spans="1:10" ht="42">
      <c r="A27" s="1" t="s">
        <v>1069</v>
      </c>
      <c r="B27" s="1" t="s">
        <v>900</v>
      </c>
      <c r="C27" s="36" t="str">
        <f>HYPERLINK("https://www.library.pref.chiba.lg.jp/licsxp-iopac/WOpacMsgNewListToTifTilDetailAction.do?tilcod=1000000731360","房総の伝説")</f>
        <v>房総の伝説</v>
      </c>
      <c r="D27" s="1" t="s">
        <v>854</v>
      </c>
      <c r="E27" s="10" t="s">
        <v>855</v>
      </c>
      <c r="F27" s="10" t="s">
        <v>856</v>
      </c>
      <c r="G27" s="1" t="s">
        <v>857</v>
      </c>
      <c r="H27" s="1" t="s">
        <v>858</v>
      </c>
      <c r="I27" s="47" t="s">
        <v>1070</v>
      </c>
      <c r="J27" s="37" t="s">
        <v>898</v>
      </c>
    </row>
    <row r="28" spans="1:10" ht="21">
      <c r="A28" s="1" t="s">
        <v>315</v>
      </c>
      <c r="B28" s="1" t="s">
        <v>1071</v>
      </c>
      <c r="C28" s="36" t="str">
        <f>HYPERLINK("https://www.library.pref.chiba.lg.jp/licsxp-iopac/WOpacMsgNewListToTifTilDetailAction.do?tilcod=1000000844385","ふるさと千葉県の民話")</f>
        <v>ふるさと千葉県の民話</v>
      </c>
      <c r="D28" s="12" t="s">
        <v>58</v>
      </c>
      <c r="E28" s="13">
        <v>1980</v>
      </c>
      <c r="F28" s="11" t="s">
        <v>59</v>
      </c>
      <c r="G28" s="59" t="s">
        <v>60</v>
      </c>
      <c r="H28" s="1" t="s">
        <v>61</v>
      </c>
      <c r="I28" s="41"/>
      <c r="J28" s="10" t="s">
        <v>657</v>
      </c>
    </row>
    <row r="29" spans="1:10" ht="13.5">
      <c r="A29" s="42" t="s">
        <v>901</v>
      </c>
      <c r="B29" s="42" t="s">
        <v>1072</v>
      </c>
      <c r="C29" s="36" t="str">
        <f>HYPERLINK("https://www.library.pref.chiba.lg.jp/licsxp-iopac/WOpacMsgNewListToTifTilDetailAction.do?tilcod=1000000731360","房総の伝説")</f>
        <v>房総の伝説</v>
      </c>
      <c r="D29" s="42" t="s">
        <v>854</v>
      </c>
      <c r="E29" s="37" t="s">
        <v>855</v>
      </c>
      <c r="F29" s="37" t="s">
        <v>856</v>
      </c>
      <c r="G29" s="42" t="s">
        <v>857</v>
      </c>
      <c r="H29" s="42" t="s">
        <v>858</v>
      </c>
      <c r="I29" s="43" t="s">
        <v>860</v>
      </c>
      <c r="J29" s="10" t="s">
        <v>898</v>
      </c>
    </row>
    <row r="30" spans="1:10" ht="27">
      <c r="A30" s="42" t="s">
        <v>1749</v>
      </c>
      <c r="B30" s="42" t="s">
        <v>1073</v>
      </c>
      <c r="C30" s="36" t="str">
        <f>HYPERLINK("https://www.library.pref.chiba.lg.jp/licsxp-iopac/WOpacMsgNewListToTifTilDetailAction.do?tilcod=1000000731360","房総の伝説")</f>
        <v>房総の伝説</v>
      </c>
      <c r="D30" s="42" t="s">
        <v>854</v>
      </c>
      <c r="E30" s="37" t="s">
        <v>855</v>
      </c>
      <c r="F30" s="37" t="s">
        <v>856</v>
      </c>
      <c r="G30" s="42" t="s">
        <v>857</v>
      </c>
      <c r="H30" s="42" t="s">
        <v>858</v>
      </c>
      <c r="I30" s="43" t="s">
        <v>902</v>
      </c>
      <c r="J30" s="37" t="s">
        <v>903</v>
      </c>
    </row>
    <row r="31" spans="1:10" ht="21">
      <c r="A31" s="30" t="s">
        <v>658</v>
      </c>
      <c r="B31" s="30" t="s">
        <v>1074</v>
      </c>
      <c r="C31" s="40" t="str">
        <f>HYPERLINK("https://www.library.pref.chiba.lg.jp/licsxp-iopac/WOpacMsgNewListToTifTilDetailAction.do?tilcod=1000000855686","千葉の伝説")</f>
        <v>千葉の伝説</v>
      </c>
      <c r="D31" s="12" t="s">
        <v>51</v>
      </c>
      <c r="E31" s="13">
        <v>1981</v>
      </c>
      <c r="F31" s="11" t="s">
        <v>52</v>
      </c>
      <c r="G31" s="59" t="s">
        <v>5</v>
      </c>
      <c r="H31" s="1" t="s">
        <v>53</v>
      </c>
      <c r="I31" s="41" t="s">
        <v>54</v>
      </c>
      <c r="J31" s="10" t="s">
        <v>93</v>
      </c>
    </row>
    <row r="32" spans="1:10" ht="21">
      <c r="A32" s="1" t="s">
        <v>321</v>
      </c>
      <c r="B32" s="1" t="s">
        <v>1075</v>
      </c>
      <c r="C32" s="40" t="str">
        <f>HYPERLINK("https://www.library.pref.chiba.lg.jp/licsxp-iopac/WOpacMsgNewListToTifTilDetailAction.do?tilcod=1000000663013","ふるさとお話の旅　３")</f>
        <v>ふるさとお話の旅　３</v>
      </c>
      <c r="D32" s="12" t="s">
        <v>29</v>
      </c>
      <c r="E32" s="13">
        <v>2005</v>
      </c>
      <c r="F32" s="11" t="s">
        <v>1076</v>
      </c>
      <c r="G32" s="59" t="s">
        <v>5</v>
      </c>
      <c r="H32" s="1" t="s">
        <v>30</v>
      </c>
      <c r="I32" s="41" t="s">
        <v>31</v>
      </c>
      <c r="J32" s="10" t="s">
        <v>93</v>
      </c>
    </row>
    <row r="33" spans="1:10" ht="21">
      <c r="A33" s="1" t="s">
        <v>321</v>
      </c>
      <c r="B33" s="1" t="s">
        <v>1077</v>
      </c>
      <c r="C33" s="36" t="str">
        <f>HYPERLINK("https://www.library.pref.chiba.lg.jp/licsxp-iopac/WOpacMsgNewListToTifTilDetailAction.do?tilcod=1000000614584","安房の昔ばなし")</f>
        <v>安房の昔ばなし</v>
      </c>
      <c r="D33" s="12" t="s">
        <v>1078</v>
      </c>
      <c r="E33" s="13">
        <v>1986</v>
      </c>
      <c r="F33" s="11" t="s">
        <v>300</v>
      </c>
      <c r="G33" s="59" t="s">
        <v>5</v>
      </c>
      <c r="H33" s="1" t="s">
        <v>20</v>
      </c>
      <c r="I33" s="41" t="s">
        <v>89</v>
      </c>
      <c r="J33" s="10" t="s">
        <v>93</v>
      </c>
    </row>
    <row r="34" spans="1:10" ht="21">
      <c r="A34" s="1" t="s">
        <v>822</v>
      </c>
      <c r="B34" s="1" t="s">
        <v>1075</v>
      </c>
      <c r="C34" s="36" t="str">
        <f>HYPERLINK("https://www.library.pref.chiba.lg.jp/licsxp-iopac/WOpacMsgNewListToTifTilDetailAction.do?tilcod=1000000152879","千葉のわらい")</f>
        <v>千葉のわらい</v>
      </c>
      <c r="D34" s="29" t="s">
        <v>7</v>
      </c>
      <c r="E34" s="13">
        <v>2006</v>
      </c>
      <c r="F34" s="11" t="s">
        <v>301</v>
      </c>
      <c r="G34" s="59" t="s">
        <v>5</v>
      </c>
      <c r="H34" s="1"/>
      <c r="I34" s="41" t="s">
        <v>81</v>
      </c>
      <c r="J34" s="10" t="s">
        <v>93</v>
      </c>
    </row>
    <row r="35" spans="1:10" ht="27">
      <c r="A35" s="42" t="s">
        <v>904</v>
      </c>
      <c r="B35" s="42" t="s">
        <v>1077</v>
      </c>
      <c r="C35" s="36" t="str">
        <f>HYPERLINK("https://www.library.pref.chiba.lg.jp/licsxp-iopac/WOpacMsgNewListToTifTilDetailAction.do?tilcod=1000000773929","房総の民話")</f>
        <v>房総の民話</v>
      </c>
      <c r="D35" s="42" t="s">
        <v>869</v>
      </c>
      <c r="E35" s="37" t="s">
        <v>870</v>
      </c>
      <c r="F35" s="61" t="s">
        <v>871</v>
      </c>
      <c r="G35" s="42" t="s">
        <v>872</v>
      </c>
      <c r="H35" s="42" t="s">
        <v>93</v>
      </c>
      <c r="I35" s="43" t="s">
        <v>905</v>
      </c>
      <c r="J35" s="37" t="s">
        <v>93</v>
      </c>
    </row>
    <row r="36" spans="1:10" ht="21">
      <c r="A36" s="1" t="s">
        <v>322</v>
      </c>
      <c r="B36" s="1" t="s">
        <v>1079</v>
      </c>
      <c r="C36" s="36" t="str">
        <f>HYPERLINK("https://www.library.pref.chiba.lg.jp/licsxp-iopac/WOpacMsgNewListToTifTilDetailAction.do?tilcod=1000000614584","安房の昔ばなし")</f>
        <v>安房の昔ばなし</v>
      </c>
      <c r="D36" s="12" t="s">
        <v>1080</v>
      </c>
      <c r="E36" s="13">
        <v>1986</v>
      </c>
      <c r="F36" s="11" t="s">
        <v>300</v>
      </c>
      <c r="G36" s="59" t="s">
        <v>5</v>
      </c>
      <c r="H36" s="1" t="s">
        <v>20</v>
      </c>
      <c r="I36" s="41" t="s">
        <v>88</v>
      </c>
      <c r="J36" s="10" t="s">
        <v>93</v>
      </c>
    </row>
    <row r="37" spans="1:10" ht="27">
      <c r="A37" s="42" t="s">
        <v>906</v>
      </c>
      <c r="B37" s="42" t="s">
        <v>1081</v>
      </c>
      <c r="C37" s="36" t="str">
        <f>HYPERLINK("https://www.library.pref.chiba.lg.jp/licsxp-iopac/WOpacMsgNewListToTifTilDetailAction.do?tilcod=1000000244875","千葉県妖怪奇異史談")</f>
        <v>千葉県妖怪奇異史談</v>
      </c>
      <c r="D37" s="42" t="s">
        <v>882</v>
      </c>
      <c r="E37" s="37" t="s">
        <v>883</v>
      </c>
      <c r="F37" s="61" t="s">
        <v>884</v>
      </c>
      <c r="G37" s="35" t="s">
        <v>878</v>
      </c>
      <c r="H37" s="42" t="s">
        <v>907</v>
      </c>
      <c r="I37" s="38" t="s">
        <v>908</v>
      </c>
      <c r="J37" s="37" t="s">
        <v>93</v>
      </c>
    </row>
    <row r="38" spans="1:10" ht="27">
      <c r="A38" s="35" t="s">
        <v>909</v>
      </c>
      <c r="B38" s="38" t="s">
        <v>1082</v>
      </c>
      <c r="C38" s="44" t="str">
        <f>HYPERLINK("https://www.library.pref.chiba.lg.jp/licsxp-iopac/WOpacMsgNewListToTifTilDetailAction.do?tilcod=1000000761885","房総の秘められた話、奇々怪々な話")</f>
        <v>房総の秘められた話、奇々怪々な話</v>
      </c>
      <c r="D38" s="35" t="s">
        <v>876</v>
      </c>
      <c r="E38" s="37">
        <v>1983</v>
      </c>
      <c r="F38" s="58" t="s">
        <v>877</v>
      </c>
      <c r="G38" s="38" t="s">
        <v>878</v>
      </c>
      <c r="H38" s="48" t="s">
        <v>910</v>
      </c>
      <c r="I38" s="35" t="s">
        <v>911</v>
      </c>
      <c r="J38" s="39" t="s">
        <v>93</v>
      </c>
    </row>
    <row r="39" spans="1:10" ht="21">
      <c r="A39" s="1" t="s">
        <v>323</v>
      </c>
      <c r="B39" s="1" t="s">
        <v>1083</v>
      </c>
      <c r="C39" s="36" t="str">
        <f>HYPERLINK("https://www.library.pref.chiba.lg.jp/licsxp-iopac/WOpacMsgNewListToTifTilDetailAction.do?tilcod=1000000614584","安房の昔ばなし")</f>
        <v>安房の昔ばなし</v>
      </c>
      <c r="D39" s="12" t="s">
        <v>1080</v>
      </c>
      <c r="E39" s="13">
        <v>1986</v>
      </c>
      <c r="F39" s="11" t="s">
        <v>300</v>
      </c>
      <c r="G39" s="59" t="s">
        <v>5</v>
      </c>
      <c r="H39" s="1" t="s">
        <v>20</v>
      </c>
      <c r="I39" s="41" t="s">
        <v>87</v>
      </c>
      <c r="J39" s="10" t="s">
        <v>93</v>
      </c>
    </row>
    <row r="40" spans="1:10" ht="27">
      <c r="A40" s="42" t="s">
        <v>912</v>
      </c>
      <c r="B40" s="42" t="s">
        <v>1084</v>
      </c>
      <c r="C40" s="36" t="str">
        <f>HYPERLINK("https://www.library.pref.chiba.lg.jp/licsxp-iopac/WOpacMsgNewListToTifTilDetailAction.do?tilcod=1000000244875","千葉県妖怪奇異史談")</f>
        <v>千葉県妖怪奇異史談</v>
      </c>
      <c r="D40" s="42" t="s">
        <v>882</v>
      </c>
      <c r="E40" s="37" t="s">
        <v>883</v>
      </c>
      <c r="F40" s="61" t="s">
        <v>884</v>
      </c>
      <c r="G40" s="35" t="s">
        <v>878</v>
      </c>
      <c r="H40" s="42" t="s">
        <v>913</v>
      </c>
      <c r="I40" s="38" t="s">
        <v>914</v>
      </c>
      <c r="J40" s="37" t="s">
        <v>93</v>
      </c>
    </row>
    <row r="41" spans="1:10" ht="21">
      <c r="A41" s="30" t="s">
        <v>324</v>
      </c>
      <c r="B41" s="30" t="s">
        <v>1085</v>
      </c>
      <c r="C41" s="36" t="str">
        <f>HYPERLINK("https://www.library.pref.chiba.lg.jp/licsxp-iopac/WOpacMsgNewListToTifTilDetailAction.do?tilcod=1000000134515","神さまのいる村")</f>
        <v>神さまのいる村</v>
      </c>
      <c r="D41" s="12" t="s">
        <v>1086</v>
      </c>
      <c r="E41" s="13">
        <v>2006</v>
      </c>
      <c r="F41" s="11" t="s">
        <v>1087</v>
      </c>
      <c r="G41" s="59" t="s">
        <v>5</v>
      </c>
      <c r="H41" s="1" t="s">
        <v>93</v>
      </c>
      <c r="I41" s="41" t="s">
        <v>90</v>
      </c>
      <c r="J41" s="10" t="s">
        <v>93</v>
      </c>
    </row>
    <row r="42" spans="1:10" ht="21">
      <c r="A42" s="1" t="s">
        <v>325</v>
      </c>
      <c r="B42" s="1" t="s">
        <v>1088</v>
      </c>
      <c r="C42" s="40" t="str">
        <f>HYPERLINK("https://www.library.pref.chiba.lg.jp/licsxp-iopac/WOpacMsgNewListToTifTilDetailAction.do?tilcod=1000000935337","千葉県ふるさとのむかし話")</f>
        <v>千葉県ふるさとのむかし話</v>
      </c>
      <c r="D42" s="12" t="s">
        <v>72</v>
      </c>
      <c r="E42" s="11">
        <v>1995</v>
      </c>
      <c r="F42" s="11" t="s">
        <v>295</v>
      </c>
      <c r="G42" s="59" t="s">
        <v>5</v>
      </c>
      <c r="H42" s="1" t="s">
        <v>53</v>
      </c>
      <c r="I42" s="41" t="s">
        <v>76</v>
      </c>
      <c r="J42" s="10" t="s">
        <v>93</v>
      </c>
    </row>
    <row r="43" spans="1:10" ht="13.5">
      <c r="A43" s="35" t="s">
        <v>915</v>
      </c>
      <c r="B43" s="35" t="s">
        <v>1089</v>
      </c>
      <c r="C43" s="36" t="str">
        <f>HYPERLINK("https://www.library.pref.chiba.lg.jp/licsxp-iopac/WOpacMsgNewListToTifTilDetailAction.do?tilcod=1000000731360","房総の伝説")</f>
        <v>房総の伝説</v>
      </c>
      <c r="D43" s="42" t="s">
        <v>854</v>
      </c>
      <c r="E43" s="37" t="s">
        <v>855</v>
      </c>
      <c r="F43" s="37" t="s">
        <v>856</v>
      </c>
      <c r="G43" s="42" t="s">
        <v>857</v>
      </c>
      <c r="H43" s="42" t="s">
        <v>858</v>
      </c>
      <c r="I43" s="38" t="s">
        <v>916</v>
      </c>
      <c r="J43" s="49" t="s">
        <v>903</v>
      </c>
    </row>
    <row r="44" spans="1:10" ht="21">
      <c r="A44" s="1" t="s">
        <v>326</v>
      </c>
      <c r="B44" s="1" t="s">
        <v>1090</v>
      </c>
      <c r="C44" s="36" t="str">
        <f>HYPERLINK("https://www.library.pref.chiba.lg.jp/licsxp-iopac/WOpacMsgNewListToTifTilDetailAction.do?tilcod=1000000614584","安房の昔ばなし")</f>
        <v>安房の昔ばなし</v>
      </c>
      <c r="D44" s="12" t="s">
        <v>1091</v>
      </c>
      <c r="E44" s="13">
        <v>1986</v>
      </c>
      <c r="F44" s="11" t="s">
        <v>300</v>
      </c>
      <c r="G44" s="59" t="s">
        <v>5</v>
      </c>
      <c r="H44" s="1" t="s">
        <v>20</v>
      </c>
      <c r="I44" s="41" t="s">
        <v>90</v>
      </c>
      <c r="J44" s="10" t="s">
        <v>93</v>
      </c>
    </row>
    <row r="45" spans="1:10" ht="21">
      <c r="A45" s="1" t="s">
        <v>327</v>
      </c>
      <c r="B45" s="1" t="s">
        <v>1092</v>
      </c>
      <c r="C45" s="36" t="str">
        <f>HYPERLINK("https://www.library.pref.chiba.lg.jp/licsxp-iopac/WOpacMsgNewListToTifTilDetailAction.do?tilcod=1000000328598","富浦の昔ばなし")</f>
        <v>富浦の昔ばなし</v>
      </c>
      <c r="D45" s="12" t="s">
        <v>16</v>
      </c>
      <c r="E45" s="13">
        <v>2000</v>
      </c>
      <c r="F45" s="11" t="s">
        <v>303</v>
      </c>
      <c r="G45" s="59" t="s">
        <v>5</v>
      </c>
      <c r="H45" s="1" t="s">
        <v>18</v>
      </c>
      <c r="I45" s="41" t="s">
        <v>71</v>
      </c>
      <c r="J45" s="10" t="s">
        <v>35</v>
      </c>
    </row>
    <row r="46" spans="1:10" ht="21">
      <c r="A46" s="1" t="s">
        <v>328</v>
      </c>
      <c r="B46" s="1" t="s">
        <v>1093</v>
      </c>
      <c r="C46" s="36" t="str">
        <f>HYPERLINK("https://www.library.pref.chiba.lg.jp/licsxp-iopac/WOpacMsgNewListToTifTilDetailAction.do?tilcod=1000000328598","富浦の昔ばなし")</f>
        <v>富浦の昔ばなし</v>
      </c>
      <c r="D46" s="12" t="s">
        <v>16</v>
      </c>
      <c r="E46" s="13">
        <v>2000</v>
      </c>
      <c r="F46" s="11" t="s">
        <v>303</v>
      </c>
      <c r="G46" s="59" t="s">
        <v>5</v>
      </c>
      <c r="H46" s="1" t="s">
        <v>18</v>
      </c>
      <c r="I46" s="41" t="s">
        <v>190</v>
      </c>
      <c r="J46" s="10" t="s">
        <v>35</v>
      </c>
    </row>
    <row r="47" spans="1:10" ht="31.5" customHeight="1">
      <c r="A47" s="1" t="s">
        <v>329</v>
      </c>
      <c r="B47" s="1" t="s">
        <v>1094</v>
      </c>
      <c r="C47" s="36" t="str">
        <f>HYPERLINK("https://www.library.pref.chiba.lg.jp/licsxp-iopac/WOpacMsgNewListToTifTilDetailAction.do?tilcod=1000000727524","富浦の昔ばなし　第２集")</f>
        <v>富浦の昔ばなし　第２集</v>
      </c>
      <c r="D47" s="12" t="s">
        <v>1095</v>
      </c>
      <c r="E47" s="13">
        <v>2006</v>
      </c>
      <c r="F47" s="11" t="s">
        <v>302</v>
      </c>
      <c r="G47" s="59" t="s">
        <v>5</v>
      </c>
      <c r="H47" s="1" t="s">
        <v>18</v>
      </c>
      <c r="I47" s="41" t="s">
        <v>274</v>
      </c>
      <c r="J47" s="10" t="s">
        <v>35</v>
      </c>
    </row>
    <row r="48" spans="1:10" ht="31.5" customHeight="1">
      <c r="A48" s="1" t="s">
        <v>330</v>
      </c>
      <c r="B48" s="1" t="s">
        <v>1096</v>
      </c>
      <c r="C48" s="36" t="str">
        <f>HYPERLINK("https://www.library.pref.chiba.lg.jp/licsxp-iopac/WOpacMsgNewListToTifTilDetailAction.do?tilcod=1000000727524","富浦の昔ばなし　第２集")</f>
        <v>富浦の昔ばなし　第２集</v>
      </c>
      <c r="D48" s="12" t="s">
        <v>1097</v>
      </c>
      <c r="E48" s="13">
        <v>2006</v>
      </c>
      <c r="F48" s="11" t="s">
        <v>302</v>
      </c>
      <c r="G48" s="59" t="s">
        <v>5</v>
      </c>
      <c r="H48" s="1" t="s">
        <v>18</v>
      </c>
      <c r="I48" s="41" t="s">
        <v>275</v>
      </c>
      <c r="J48" s="10" t="s">
        <v>35</v>
      </c>
    </row>
    <row r="49" spans="1:10" ht="31.5" customHeight="1">
      <c r="A49" s="1" t="s">
        <v>331</v>
      </c>
      <c r="B49" s="1" t="s">
        <v>1098</v>
      </c>
      <c r="C49" s="36" t="str">
        <f>HYPERLINK("https://www.library.pref.chiba.lg.jp/licsxp-iopac/WOpacMsgNewListToTifTilDetailAction.do?tilcod=1000000727524","富浦の昔ばなし　第２集")</f>
        <v>富浦の昔ばなし　第２集</v>
      </c>
      <c r="D49" s="12" t="s">
        <v>1097</v>
      </c>
      <c r="E49" s="13">
        <v>2006</v>
      </c>
      <c r="F49" s="11" t="s">
        <v>302</v>
      </c>
      <c r="G49" s="59" t="s">
        <v>5</v>
      </c>
      <c r="H49" s="1" t="s">
        <v>18</v>
      </c>
      <c r="I49" s="41" t="s">
        <v>71</v>
      </c>
      <c r="J49" s="10" t="s">
        <v>35</v>
      </c>
    </row>
    <row r="50" spans="1:10" ht="21">
      <c r="A50" s="1" t="s">
        <v>332</v>
      </c>
      <c r="B50" s="1" t="s">
        <v>1099</v>
      </c>
      <c r="C50" s="36" t="str">
        <f>HYPERLINK("https://www.library.pref.chiba.lg.jp/licsxp-iopac/WOpacMsgNewListToTifTilDetailAction.do?tilcod=1000000328598","富浦の昔ばなし")</f>
        <v>富浦の昔ばなし</v>
      </c>
      <c r="D50" s="12" t="s">
        <v>16</v>
      </c>
      <c r="E50" s="13">
        <v>2000</v>
      </c>
      <c r="F50" s="11" t="s">
        <v>303</v>
      </c>
      <c r="G50" s="59" t="s">
        <v>5</v>
      </c>
      <c r="H50" s="1" t="s">
        <v>18</v>
      </c>
      <c r="I50" s="41" t="s">
        <v>147</v>
      </c>
      <c r="J50" s="10" t="s">
        <v>35</v>
      </c>
    </row>
    <row r="51" spans="1:10" ht="21">
      <c r="A51" s="1" t="s">
        <v>333</v>
      </c>
      <c r="B51" s="1" t="s">
        <v>1100</v>
      </c>
      <c r="C51" s="36" t="str">
        <f>HYPERLINK("https://www.library.pref.chiba.lg.jp/licsxp-iopac/WOpacMsgNewListToTifTilDetailAction.do?tilcod=1000000328598","富浦の昔ばなし")</f>
        <v>富浦の昔ばなし</v>
      </c>
      <c r="D51" s="12" t="s">
        <v>16</v>
      </c>
      <c r="E51" s="13">
        <v>2000</v>
      </c>
      <c r="F51" s="11" t="s">
        <v>303</v>
      </c>
      <c r="G51" s="59" t="s">
        <v>5</v>
      </c>
      <c r="H51" s="1" t="s">
        <v>18</v>
      </c>
      <c r="I51" s="41" t="s">
        <v>180</v>
      </c>
      <c r="J51" s="10" t="s">
        <v>35</v>
      </c>
    </row>
    <row r="52" spans="1:10" ht="31.5" customHeight="1">
      <c r="A52" s="1" t="s">
        <v>334</v>
      </c>
      <c r="B52" s="1" t="s">
        <v>1101</v>
      </c>
      <c r="C52" s="36" t="str">
        <f>HYPERLINK("https://www.library.pref.chiba.lg.jp/licsxp-iopac/WOpacMsgNewListToTifTilDetailAction.do?tilcod=1000000727524","富浦の昔ばなし　第２集")</f>
        <v>富浦の昔ばなし　第２集</v>
      </c>
      <c r="D52" s="12" t="s">
        <v>11</v>
      </c>
      <c r="E52" s="13">
        <v>2006</v>
      </c>
      <c r="F52" s="11" t="s">
        <v>302</v>
      </c>
      <c r="G52" s="59" t="s">
        <v>5</v>
      </c>
      <c r="H52" s="1" t="s">
        <v>18</v>
      </c>
      <c r="I52" s="41"/>
      <c r="J52" s="10" t="s">
        <v>35</v>
      </c>
    </row>
    <row r="53" spans="1:10" ht="31.5" customHeight="1">
      <c r="A53" s="1" t="s">
        <v>335</v>
      </c>
      <c r="B53" s="1" t="s">
        <v>1102</v>
      </c>
      <c r="C53" s="36" t="str">
        <f>HYPERLINK("https://www.library.pref.chiba.lg.jp/licsxp-iopac/WOpacMsgNewListToTifTilDetailAction.do?tilcod=1000000727524","富浦の昔ばなし　第２集")</f>
        <v>富浦の昔ばなし　第２集</v>
      </c>
      <c r="D53" s="12" t="s">
        <v>1095</v>
      </c>
      <c r="E53" s="13">
        <v>2006</v>
      </c>
      <c r="F53" s="11" t="s">
        <v>302</v>
      </c>
      <c r="G53" s="59" t="s">
        <v>5</v>
      </c>
      <c r="H53" s="1" t="s">
        <v>18</v>
      </c>
      <c r="I53" s="41"/>
      <c r="J53" s="10" t="s">
        <v>35</v>
      </c>
    </row>
    <row r="54" spans="1:10" ht="31.5" customHeight="1">
      <c r="A54" s="1" t="s">
        <v>336</v>
      </c>
      <c r="B54" s="1" t="s">
        <v>1103</v>
      </c>
      <c r="C54" s="36" t="str">
        <f>HYPERLINK("https://www.library.pref.chiba.lg.jp/licsxp-iopac/WOpacMsgNewListToTifTilDetailAction.do?tilcod=1000000727524","富浦の昔ばなし　第２集")</f>
        <v>富浦の昔ばなし　第２集</v>
      </c>
      <c r="D54" s="12" t="s">
        <v>1097</v>
      </c>
      <c r="E54" s="13">
        <v>2006</v>
      </c>
      <c r="F54" s="11" t="s">
        <v>302</v>
      </c>
      <c r="G54" s="59" t="s">
        <v>5</v>
      </c>
      <c r="H54" s="1" t="s">
        <v>18</v>
      </c>
      <c r="I54" s="41"/>
      <c r="J54" s="10" t="s">
        <v>35</v>
      </c>
    </row>
    <row r="55" spans="1:10" ht="21">
      <c r="A55" s="1" t="s">
        <v>1104</v>
      </c>
      <c r="B55" s="1" t="s">
        <v>1105</v>
      </c>
      <c r="C55" s="36" t="str">
        <f>HYPERLINK("https://www.library.pref.chiba.lg.jp/licsxp-iopac/WOpacMsgNewListToTifTilDetailAction.do?tilcod=1000000328598","富浦の昔ばなし")</f>
        <v>富浦の昔ばなし</v>
      </c>
      <c r="D55" s="12" t="s">
        <v>16</v>
      </c>
      <c r="E55" s="13">
        <v>2000</v>
      </c>
      <c r="F55" s="11" t="s">
        <v>303</v>
      </c>
      <c r="G55" s="59" t="s">
        <v>5</v>
      </c>
      <c r="H55" s="1" t="s">
        <v>18</v>
      </c>
      <c r="I55" s="41" t="s">
        <v>183</v>
      </c>
      <c r="J55" s="10" t="s">
        <v>35</v>
      </c>
    </row>
    <row r="56" spans="1:10" ht="27">
      <c r="A56" s="35" t="s">
        <v>917</v>
      </c>
      <c r="B56" s="38" t="s">
        <v>1106</v>
      </c>
      <c r="C56" s="44" t="str">
        <f>HYPERLINK("https://www.library.pref.chiba.lg.jp/licsxp-iopac/WOpacMsgNewListToTifTilDetailAction.do?tilcod=1000000761885","房総の秘められた話、奇々怪々な話")</f>
        <v>房総の秘められた話、奇々怪々な話</v>
      </c>
      <c r="D56" s="35" t="s">
        <v>876</v>
      </c>
      <c r="E56" s="37">
        <v>1983</v>
      </c>
      <c r="F56" s="58" t="s">
        <v>877</v>
      </c>
      <c r="G56" s="38" t="s">
        <v>878</v>
      </c>
      <c r="H56" s="35" t="s">
        <v>918</v>
      </c>
      <c r="I56" s="48" t="s">
        <v>919</v>
      </c>
      <c r="J56" s="39" t="s">
        <v>918</v>
      </c>
    </row>
    <row r="57" spans="1:10" ht="21">
      <c r="A57" s="1" t="s">
        <v>337</v>
      </c>
      <c r="B57" s="1" t="s">
        <v>1107</v>
      </c>
      <c r="C57" s="36" t="str">
        <f>HYPERLINK("https://www.library.pref.chiba.lg.jp/licsxp-iopac/WOpacMsgNewListToTifTilDetailAction.do?tilcod=1000000328598","富浦の昔ばなし")</f>
        <v>富浦の昔ばなし</v>
      </c>
      <c r="D57" s="12" t="s">
        <v>16</v>
      </c>
      <c r="E57" s="13">
        <v>2000</v>
      </c>
      <c r="F57" s="11" t="s">
        <v>303</v>
      </c>
      <c r="G57" s="59" t="s">
        <v>5</v>
      </c>
      <c r="H57" s="1" t="s">
        <v>18</v>
      </c>
      <c r="I57" s="41"/>
      <c r="J57" s="10" t="s">
        <v>35</v>
      </c>
    </row>
    <row r="58" spans="1:10" ht="31.5" customHeight="1">
      <c r="A58" s="1" t="s">
        <v>338</v>
      </c>
      <c r="B58" s="1" t="s">
        <v>1108</v>
      </c>
      <c r="C58" s="36" t="str">
        <f>HYPERLINK("https://www.library.pref.chiba.lg.jp/licsxp-iopac/WOpacMsgNewListToTifTilDetailAction.do?tilcod=1000000727524","富浦の昔ばなし　第２集")</f>
        <v>富浦の昔ばなし　第２集</v>
      </c>
      <c r="D58" s="12" t="s">
        <v>1097</v>
      </c>
      <c r="E58" s="13">
        <v>2006</v>
      </c>
      <c r="F58" s="11" t="s">
        <v>302</v>
      </c>
      <c r="G58" s="59" t="s">
        <v>5</v>
      </c>
      <c r="H58" s="1" t="s">
        <v>18</v>
      </c>
      <c r="I58" s="41"/>
      <c r="J58" s="10" t="s">
        <v>35</v>
      </c>
    </row>
    <row r="59" spans="1:10" ht="21">
      <c r="A59" s="1" t="s">
        <v>339</v>
      </c>
      <c r="B59" s="1" t="s">
        <v>1109</v>
      </c>
      <c r="C59" s="36" t="str">
        <f>HYPERLINK("https://www.library.pref.chiba.lg.jp/licsxp-iopac/WOpacMsgNewListToTifTilDetailAction.do?tilcod=1000000328598","富浦の昔ばなし")</f>
        <v>富浦の昔ばなし</v>
      </c>
      <c r="D59" s="12" t="s">
        <v>16</v>
      </c>
      <c r="E59" s="13">
        <v>2000</v>
      </c>
      <c r="F59" s="11" t="s">
        <v>303</v>
      </c>
      <c r="G59" s="59" t="s">
        <v>5</v>
      </c>
      <c r="H59" s="1" t="s">
        <v>18</v>
      </c>
      <c r="I59" s="41" t="s">
        <v>202</v>
      </c>
      <c r="J59" s="10" t="s">
        <v>35</v>
      </c>
    </row>
    <row r="60" spans="1:10" ht="21">
      <c r="A60" s="1" t="s">
        <v>316</v>
      </c>
      <c r="B60" s="1" t="s">
        <v>1110</v>
      </c>
      <c r="C60" s="40" t="str">
        <f>HYPERLINK("https://www.library.pref.chiba.lg.jp/licsxp-iopac/WOpacMsgNewListToTifTilDetailAction.do?tilcod=1000000663013","ふるさとお話の旅　３")</f>
        <v>ふるさとお話の旅　３</v>
      </c>
      <c r="D60" s="12" t="s">
        <v>29</v>
      </c>
      <c r="E60" s="13">
        <v>2005</v>
      </c>
      <c r="F60" s="11" t="s">
        <v>1111</v>
      </c>
      <c r="G60" s="59" t="s">
        <v>5</v>
      </c>
      <c r="H60" s="1" t="s">
        <v>30</v>
      </c>
      <c r="I60" s="50" t="s">
        <v>285</v>
      </c>
      <c r="J60" s="10" t="s">
        <v>35</v>
      </c>
    </row>
    <row r="61" spans="1:10" ht="21">
      <c r="A61" s="1" t="s">
        <v>310</v>
      </c>
      <c r="B61" s="1" t="s">
        <v>1112</v>
      </c>
      <c r="C61" s="36" t="str">
        <f>HYPERLINK("https://www.library.pref.chiba.lg.jp/licsxp-iopac/WOpacMsgNewListToTifTilDetailAction.do?tilcod=1000000328598","富浦の昔ばなし")</f>
        <v>富浦の昔ばなし</v>
      </c>
      <c r="D61" s="12" t="s">
        <v>16</v>
      </c>
      <c r="E61" s="13">
        <v>2000</v>
      </c>
      <c r="F61" s="11" t="s">
        <v>303</v>
      </c>
      <c r="G61" s="59" t="s">
        <v>5</v>
      </c>
      <c r="H61" s="1" t="s">
        <v>18</v>
      </c>
      <c r="I61" s="41"/>
      <c r="J61" s="10" t="s">
        <v>35</v>
      </c>
    </row>
    <row r="62" spans="1:10" ht="21">
      <c r="A62" s="1" t="s">
        <v>340</v>
      </c>
      <c r="B62" s="1" t="s">
        <v>1113</v>
      </c>
      <c r="C62" s="36" t="str">
        <f>HYPERLINK("https://www.library.pref.chiba.lg.jp/licsxp-iopac/WOpacMsgNewListToTifTilDetailAction.do?tilcod=1000000328598","富浦の昔ばなし")</f>
        <v>富浦の昔ばなし</v>
      </c>
      <c r="D62" s="12" t="s">
        <v>16</v>
      </c>
      <c r="E62" s="13">
        <v>2000</v>
      </c>
      <c r="F62" s="11" t="s">
        <v>303</v>
      </c>
      <c r="G62" s="59" t="s">
        <v>5</v>
      </c>
      <c r="H62" s="1" t="s">
        <v>18</v>
      </c>
      <c r="I62" s="41"/>
      <c r="J62" s="10" t="s">
        <v>35</v>
      </c>
    </row>
    <row r="63" spans="1:10" ht="31.5" customHeight="1">
      <c r="A63" s="1" t="s">
        <v>662</v>
      </c>
      <c r="B63" s="1" t="s">
        <v>1114</v>
      </c>
      <c r="C63" s="36" t="str">
        <f>HYPERLINK("https://www.library.pref.chiba.lg.jp/licsxp-iopac/WOpacMsgNewListToTifTilDetailAction.do?tilcod=1000000727524","富浦の昔ばなし　第２集")</f>
        <v>富浦の昔ばなし　第２集</v>
      </c>
      <c r="D63" s="12" t="s">
        <v>11</v>
      </c>
      <c r="E63" s="13">
        <v>2006</v>
      </c>
      <c r="F63" s="11" t="s">
        <v>302</v>
      </c>
      <c r="G63" s="59" t="s">
        <v>5</v>
      </c>
      <c r="H63" s="1" t="s">
        <v>18</v>
      </c>
      <c r="I63" s="41" t="s">
        <v>222</v>
      </c>
      <c r="J63" s="10" t="s">
        <v>35</v>
      </c>
    </row>
    <row r="64" spans="1:10" ht="21">
      <c r="A64" s="1" t="s">
        <v>341</v>
      </c>
      <c r="B64" s="1" t="s">
        <v>1115</v>
      </c>
      <c r="C64" s="36" t="str">
        <f>HYPERLINK("https://www.library.pref.chiba.lg.jp/licsxp-iopac/WOpacMsgNewListToTifTilDetailAction.do?tilcod=1000000328598","富浦の昔ばなし")</f>
        <v>富浦の昔ばなし</v>
      </c>
      <c r="D64" s="12" t="s">
        <v>16</v>
      </c>
      <c r="E64" s="13">
        <v>2000</v>
      </c>
      <c r="F64" s="11" t="s">
        <v>303</v>
      </c>
      <c r="G64" s="59" t="s">
        <v>5</v>
      </c>
      <c r="H64" s="1" t="s">
        <v>18</v>
      </c>
      <c r="I64" s="41" t="s">
        <v>123</v>
      </c>
      <c r="J64" s="10" t="s">
        <v>35</v>
      </c>
    </row>
    <row r="65" spans="1:10" ht="21">
      <c r="A65" s="1" t="s">
        <v>342</v>
      </c>
      <c r="B65" s="1" t="s">
        <v>1116</v>
      </c>
      <c r="C65" s="36" t="str">
        <f>HYPERLINK("https://www.library.pref.chiba.lg.jp/licsxp-iopac/WOpacMsgNewListToTifTilDetailAction.do?tilcod=1000000328598","富浦の昔ばなし")</f>
        <v>富浦の昔ばなし</v>
      </c>
      <c r="D65" s="12" t="s">
        <v>16</v>
      </c>
      <c r="E65" s="13">
        <v>2000</v>
      </c>
      <c r="F65" s="11" t="s">
        <v>303</v>
      </c>
      <c r="G65" s="59" t="s">
        <v>5</v>
      </c>
      <c r="H65" s="1" t="s">
        <v>18</v>
      </c>
      <c r="I65" s="41" t="s">
        <v>97</v>
      </c>
      <c r="J65" s="10" t="s">
        <v>35</v>
      </c>
    </row>
    <row r="66" spans="1:10" ht="21">
      <c r="A66" s="1" t="s">
        <v>343</v>
      </c>
      <c r="B66" s="1" t="s">
        <v>1117</v>
      </c>
      <c r="C66" s="36" t="str">
        <f>HYPERLINK("https://www.library.pref.chiba.lg.jp/licsxp-iopac/WOpacMsgNewListToTifTilDetailAction.do?tilcod=1000000328598","富浦の昔ばなし")</f>
        <v>富浦の昔ばなし</v>
      </c>
      <c r="D66" s="12" t="s">
        <v>16</v>
      </c>
      <c r="E66" s="13">
        <v>2000</v>
      </c>
      <c r="F66" s="11" t="s">
        <v>303</v>
      </c>
      <c r="G66" s="59" t="s">
        <v>5</v>
      </c>
      <c r="H66" s="1" t="s">
        <v>18</v>
      </c>
      <c r="I66" s="41"/>
      <c r="J66" s="10" t="s">
        <v>35</v>
      </c>
    </row>
    <row r="67" spans="1:10" ht="31.5" customHeight="1">
      <c r="A67" s="1" t="s">
        <v>1118</v>
      </c>
      <c r="B67" s="1" t="s">
        <v>1119</v>
      </c>
      <c r="C67" s="36" t="str">
        <f>HYPERLINK("https://www.library.pref.chiba.lg.jp/licsxp-iopac/WOpacMsgNewListToTifTilDetailAction.do?tilcod=1000000727524","富浦の昔ばなし　第２集")</f>
        <v>富浦の昔ばなし　第２集</v>
      </c>
      <c r="D67" s="12" t="s">
        <v>1097</v>
      </c>
      <c r="E67" s="13">
        <v>2006</v>
      </c>
      <c r="F67" s="11" t="s">
        <v>302</v>
      </c>
      <c r="G67" s="59" t="s">
        <v>5</v>
      </c>
      <c r="H67" s="1" t="s">
        <v>18</v>
      </c>
      <c r="I67" s="41" t="s">
        <v>236</v>
      </c>
      <c r="J67" s="10" t="s">
        <v>35</v>
      </c>
    </row>
    <row r="68" spans="1:10" ht="21">
      <c r="A68" s="1" t="s">
        <v>344</v>
      </c>
      <c r="B68" s="1" t="s">
        <v>1120</v>
      </c>
      <c r="C68" s="36" t="str">
        <f aca="true" t="shared" si="0" ref="C68:C73">HYPERLINK("https://www.library.pref.chiba.lg.jp/licsxp-iopac/WOpacMsgNewListToTifTilDetailAction.do?tilcod=1000000328598","富浦の昔ばなし")</f>
        <v>富浦の昔ばなし</v>
      </c>
      <c r="D68" s="12" t="s">
        <v>16</v>
      </c>
      <c r="E68" s="13">
        <v>2000</v>
      </c>
      <c r="F68" s="11" t="s">
        <v>303</v>
      </c>
      <c r="G68" s="59" t="s">
        <v>5</v>
      </c>
      <c r="H68" s="1" t="s">
        <v>18</v>
      </c>
      <c r="I68" s="41" t="s">
        <v>132</v>
      </c>
      <c r="J68" s="10" t="s">
        <v>35</v>
      </c>
    </row>
    <row r="69" spans="1:10" ht="21">
      <c r="A69" s="1" t="s">
        <v>345</v>
      </c>
      <c r="B69" s="1" t="s">
        <v>1121</v>
      </c>
      <c r="C69" s="36" t="str">
        <f t="shared" si="0"/>
        <v>富浦の昔ばなし</v>
      </c>
      <c r="D69" s="12" t="s">
        <v>16</v>
      </c>
      <c r="E69" s="13">
        <v>2000</v>
      </c>
      <c r="F69" s="11" t="s">
        <v>303</v>
      </c>
      <c r="G69" s="59" t="s">
        <v>5</v>
      </c>
      <c r="H69" s="1" t="s">
        <v>18</v>
      </c>
      <c r="I69" s="41" t="s">
        <v>193</v>
      </c>
      <c r="J69" s="10" t="s">
        <v>35</v>
      </c>
    </row>
    <row r="70" spans="1:10" ht="21">
      <c r="A70" s="1" t="s">
        <v>346</v>
      </c>
      <c r="B70" s="1" t="s">
        <v>1122</v>
      </c>
      <c r="C70" s="36" t="str">
        <f t="shared" si="0"/>
        <v>富浦の昔ばなし</v>
      </c>
      <c r="D70" s="12" t="s">
        <v>16</v>
      </c>
      <c r="E70" s="13">
        <v>2000</v>
      </c>
      <c r="F70" s="11" t="s">
        <v>303</v>
      </c>
      <c r="G70" s="59" t="s">
        <v>5</v>
      </c>
      <c r="H70" s="1" t="s">
        <v>18</v>
      </c>
      <c r="I70" s="41" t="s">
        <v>108</v>
      </c>
      <c r="J70" s="10" t="s">
        <v>35</v>
      </c>
    </row>
    <row r="71" spans="1:10" ht="21">
      <c r="A71" s="1" t="s">
        <v>347</v>
      </c>
      <c r="B71" s="1" t="s">
        <v>1123</v>
      </c>
      <c r="C71" s="36" t="str">
        <f t="shared" si="0"/>
        <v>富浦の昔ばなし</v>
      </c>
      <c r="D71" s="12" t="s">
        <v>16</v>
      </c>
      <c r="E71" s="13">
        <v>2000</v>
      </c>
      <c r="F71" s="11" t="s">
        <v>303</v>
      </c>
      <c r="G71" s="59" t="s">
        <v>5</v>
      </c>
      <c r="H71" s="1" t="s">
        <v>18</v>
      </c>
      <c r="I71" s="41" t="s">
        <v>166</v>
      </c>
      <c r="J71" s="10" t="s">
        <v>35</v>
      </c>
    </row>
    <row r="72" spans="1:10" ht="21">
      <c r="A72" s="1" t="s">
        <v>348</v>
      </c>
      <c r="B72" s="1" t="s">
        <v>1124</v>
      </c>
      <c r="C72" s="36" t="str">
        <f t="shared" si="0"/>
        <v>富浦の昔ばなし</v>
      </c>
      <c r="D72" s="12" t="s">
        <v>16</v>
      </c>
      <c r="E72" s="13">
        <v>2000</v>
      </c>
      <c r="F72" s="11" t="s">
        <v>303</v>
      </c>
      <c r="G72" s="59" t="s">
        <v>5</v>
      </c>
      <c r="H72" s="1" t="s">
        <v>18</v>
      </c>
      <c r="I72" s="41"/>
      <c r="J72" s="10" t="s">
        <v>35</v>
      </c>
    </row>
    <row r="73" spans="1:10" ht="21">
      <c r="A73" s="1" t="s">
        <v>349</v>
      </c>
      <c r="B73" s="1" t="s">
        <v>1125</v>
      </c>
      <c r="C73" s="36" t="str">
        <f t="shared" si="0"/>
        <v>富浦の昔ばなし</v>
      </c>
      <c r="D73" s="12" t="s">
        <v>16</v>
      </c>
      <c r="E73" s="13">
        <v>2000</v>
      </c>
      <c r="F73" s="11" t="s">
        <v>303</v>
      </c>
      <c r="G73" s="59" t="s">
        <v>5</v>
      </c>
      <c r="H73" s="1" t="s">
        <v>18</v>
      </c>
      <c r="I73" s="41" t="s">
        <v>140</v>
      </c>
      <c r="J73" s="10" t="s">
        <v>35</v>
      </c>
    </row>
    <row r="74" spans="1:10" ht="31.5" customHeight="1">
      <c r="A74" s="1" t="s">
        <v>350</v>
      </c>
      <c r="B74" s="1" t="s">
        <v>1126</v>
      </c>
      <c r="C74" s="36" t="str">
        <f>HYPERLINK("https://www.library.pref.chiba.lg.jp/licsxp-iopac/WOpacMsgNewListToTifTilDetailAction.do?tilcod=1000000727524","富浦の昔ばなし　第２集")</f>
        <v>富浦の昔ばなし　第２集</v>
      </c>
      <c r="D74" s="12" t="s">
        <v>1095</v>
      </c>
      <c r="E74" s="13">
        <v>2006</v>
      </c>
      <c r="F74" s="11" t="s">
        <v>302</v>
      </c>
      <c r="G74" s="59" t="s">
        <v>5</v>
      </c>
      <c r="H74" s="1" t="s">
        <v>18</v>
      </c>
      <c r="I74" s="41" t="s">
        <v>203</v>
      </c>
      <c r="J74" s="10" t="s">
        <v>35</v>
      </c>
    </row>
    <row r="75" spans="1:10" ht="21">
      <c r="A75" s="1" t="s">
        <v>351</v>
      </c>
      <c r="B75" s="1" t="s">
        <v>1127</v>
      </c>
      <c r="C75" s="36" t="str">
        <f>HYPERLINK("https://www.library.pref.chiba.lg.jp/licsxp-iopac/WOpacMsgNewListToTifTilDetailAction.do?tilcod=1000000328598","富浦の昔ばなし")</f>
        <v>富浦の昔ばなし</v>
      </c>
      <c r="D75" s="12" t="s">
        <v>16</v>
      </c>
      <c r="E75" s="13">
        <v>2000</v>
      </c>
      <c r="F75" s="11" t="s">
        <v>303</v>
      </c>
      <c r="G75" s="59" t="s">
        <v>5</v>
      </c>
      <c r="H75" s="1" t="s">
        <v>18</v>
      </c>
      <c r="I75" s="41" t="s">
        <v>112</v>
      </c>
      <c r="J75" s="10" t="s">
        <v>35</v>
      </c>
    </row>
    <row r="76" spans="1:10" ht="21">
      <c r="A76" s="1" t="s">
        <v>663</v>
      </c>
      <c r="B76" s="1" t="s">
        <v>1128</v>
      </c>
      <c r="C76" s="36" t="str">
        <f>HYPERLINK("https://www.library.pref.chiba.lg.jp/licsxp-iopac/WOpacMsgNewListToTifTilDetailAction.do?tilcod=1000000328598","富浦の昔ばなし")</f>
        <v>富浦の昔ばなし</v>
      </c>
      <c r="D76" s="12" t="s">
        <v>16</v>
      </c>
      <c r="E76" s="13">
        <v>2000</v>
      </c>
      <c r="F76" s="11" t="s">
        <v>303</v>
      </c>
      <c r="G76" s="59" t="s">
        <v>5</v>
      </c>
      <c r="H76" s="1" t="s">
        <v>18</v>
      </c>
      <c r="I76" s="41" t="s">
        <v>187</v>
      </c>
      <c r="J76" s="10" t="s">
        <v>35</v>
      </c>
    </row>
    <row r="77" spans="1:10" ht="31.5" customHeight="1">
      <c r="A77" s="1" t="s">
        <v>664</v>
      </c>
      <c r="B77" s="1" t="s">
        <v>1129</v>
      </c>
      <c r="C77" s="36" t="str">
        <f>HYPERLINK("https://www.library.pref.chiba.lg.jp/licsxp-iopac/WOpacMsgNewListToTifTilDetailAction.do?tilcod=1000000727524","富浦の昔ばなし　第２集")</f>
        <v>富浦の昔ばなし　第２集</v>
      </c>
      <c r="D77" s="12" t="s">
        <v>1097</v>
      </c>
      <c r="E77" s="13">
        <v>2006</v>
      </c>
      <c r="F77" s="11" t="s">
        <v>302</v>
      </c>
      <c r="G77" s="59" t="s">
        <v>5</v>
      </c>
      <c r="H77" s="1" t="s">
        <v>18</v>
      </c>
      <c r="I77" s="41" t="s">
        <v>187</v>
      </c>
      <c r="J77" s="10" t="s">
        <v>35</v>
      </c>
    </row>
    <row r="78" spans="1:10" ht="27">
      <c r="A78" s="1" t="s">
        <v>665</v>
      </c>
      <c r="B78" s="1" t="s">
        <v>1130</v>
      </c>
      <c r="C78" s="36" t="str">
        <f>HYPERLINK("https://www.library.pref.chiba.lg.jp/licsxp-iopac/WOpacMsgNewListToTifTilDetailAction.do?tilcod=1000000328598","富浦の昔ばなし")</f>
        <v>富浦の昔ばなし</v>
      </c>
      <c r="D78" s="12" t="s">
        <v>16</v>
      </c>
      <c r="E78" s="13">
        <v>2000</v>
      </c>
      <c r="F78" s="11" t="s">
        <v>303</v>
      </c>
      <c r="G78" s="59" t="s">
        <v>5</v>
      </c>
      <c r="H78" s="1" t="s">
        <v>18</v>
      </c>
      <c r="I78" s="41" t="s">
        <v>169</v>
      </c>
      <c r="J78" s="10" t="s">
        <v>35</v>
      </c>
    </row>
    <row r="79" spans="1:10" ht="31.5" customHeight="1">
      <c r="A79" s="1" t="s">
        <v>666</v>
      </c>
      <c r="B79" s="1" t="s">
        <v>1131</v>
      </c>
      <c r="C79" s="36" t="str">
        <f>HYPERLINK("https://www.library.pref.chiba.lg.jp/licsxp-iopac/WOpacMsgNewListToTifTilDetailAction.do?tilcod=1000000727524","富浦の昔ばなし　第２集")</f>
        <v>富浦の昔ばなし　第２集</v>
      </c>
      <c r="D79" s="12" t="s">
        <v>1095</v>
      </c>
      <c r="E79" s="13">
        <v>2006</v>
      </c>
      <c r="F79" s="11" t="s">
        <v>302</v>
      </c>
      <c r="G79" s="59" t="s">
        <v>5</v>
      </c>
      <c r="H79" s="1" t="s">
        <v>18</v>
      </c>
      <c r="I79" s="41" t="s">
        <v>223</v>
      </c>
      <c r="J79" s="10" t="s">
        <v>35</v>
      </c>
    </row>
    <row r="80" spans="1:10" ht="31.5" customHeight="1">
      <c r="A80" s="1" t="s">
        <v>667</v>
      </c>
      <c r="B80" s="1" t="s">
        <v>1132</v>
      </c>
      <c r="C80" s="36" t="str">
        <f>HYPERLINK("https://www.library.pref.chiba.lg.jp/licsxp-iopac/WOpacMsgNewListToTifTilDetailAction.do?tilcod=1000000727524","富浦の昔ばなし　第２集")</f>
        <v>富浦の昔ばなし　第２集</v>
      </c>
      <c r="D80" s="12" t="s">
        <v>1095</v>
      </c>
      <c r="E80" s="13">
        <v>2006</v>
      </c>
      <c r="F80" s="11" t="s">
        <v>302</v>
      </c>
      <c r="G80" s="59" t="s">
        <v>5</v>
      </c>
      <c r="H80" s="1" t="s">
        <v>18</v>
      </c>
      <c r="I80" s="41" t="s">
        <v>210</v>
      </c>
      <c r="J80" s="10" t="s">
        <v>35</v>
      </c>
    </row>
    <row r="81" spans="1:10" ht="31.5" customHeight="1">
      <c r="A81" s="1" t="s">
        <v>788</v>
      </c>
      <c r="B81" s="1" t="s">
        <v>1133</v>
      </c>
      <c r="C81" s="36" t="str">
        <f>HYPERLINK("https://www.library.pref.chiba.lg.jp/licsxp-iopac/WOpacMsgNewListToTifTilDetailAction.do?tilcod=1000000727524","富浦の昔ばなし　第２集")</f>
        <v>富浦の昔ばなし　第２集</v>
      </c>
      <c r="D81" s="12" t="s">
        <v>1097</v>
      </c>
      <c r="E81" s="13">
        <v>2006</v>
      </c>
      <c r="F81" s="11" t="s">
        <v>302</v>
      </c>
      <c r="G81" s="59" t="s">
        <v>5</v>
      </c>
      <c r="H81" s="1" t="s">
        <v>18</v>
      </c>
      <c r="I81" s="41" t="s">
        <v>214</v>
      </c>
      <c r="J81" s="10" t="s">
        <v>35</v>
      </c>
    </row>
    <row r="82" spans="1:10" ht="21">
      <c r="A82" s="1" t="s">
        <v>820</v>
      </c>
      <c r="B82" s="1" t="s">
        <v>1134</v>
      </c>
      <c r="C82" s="36" t="str">
        <f>HYPERLINK("https://www.library.pref.chiba.lg.jp/licsxp-iopac/WOpacMsgNewListToTifTilDetailAction.do?tilcod=1000000328598","富浦の昔ばなし")</f>
        <v>富浦の昔ばなし</v>
      </c>
      <c r="D82" s="12" t="s">
        <v>16</v>
      </c>
      <c r="E82" s="13">
        <v>2000</v>
      </c>
      <c r="F82" s="11" t="s">
        <v>303</v>
      </c>
      <c r="G82" s="59" t="s">
        <v>5</v>
      </c>
      <c r="H82" s="1" t="s">
        <v>18</v>
      </c>
      <c r="I82" s="41" t="s">
        <v>167</v>
      </c>
      <c r="J82" s="10" t="s">
        <v>35</v>
      </c>
    </row>
    <row r="83" spans="1:10" ht="21">
      <c r="A83" s="1" t="s">
        <v>920</v>
      </c>
      <c r="B83" s="1" t="s">
        <v>1135</v>
      </c>
      <c r="C83" s="36" t="str">
        <f>HYPERLINK("https://www.library.pref.chiba.lg.jp/licsxp-iopac/WOpacMsgNewListToTifTilDetailAction.do?tilcod=1000000328598","富浦の昔ばなし")</f>
        <v>富浦の昔ばなし</v>
      </c>
      <c r="D83" s="12" t="s">
        <v>16</v>
      </c>
      <c r="E83" s="13">
        <v>2000</v>
      </c>
      <c r="F83" s="11" t="s">
        <v>303</v>
      </c>
      <c r="G83" s="59" t="s">
        <v>5</v>
      </c>
      <c r="H83" s="1" t="s">
        <v>18</v>
      </c>
      <c r="I83" s="41" t="s">
        <v>35</v>
      </c>
      <c r="J83" s="10" t="s">
        <v>35</v>
      </c>
    </row>
    <row r="84" spans="1:10" ht="21">
      <c r="A84" s="1" t="s">
        <v>352</v>
      </c>
      <c r="B84" s="1" t="s">
        <v>1136</v>
      </c>
      <c r="C84" s="36" t="str">
        <f>HYPERLINK("https://www.library.pref.chiba.lg.jp/licsxp-iopac/WOpacMsgNewListToTifTilDetailAction.do?tilcod=1000000328598","富浦の昔ばなし")</f>
        <v>富浦の昔ばなし</v>
      </c>
      <c r="D84" s="12" t="s">
        <v>16</v>
      </c>
      <c r="E84" s="13">
        <v>2000</v>
      </c>
      <c r="F84" s="11" t="s">
        <v>303</v>
      </c>
      <c r="G84" s="59" t="s">
        <v>5</v>
      </c>
      <c r="H84" s="1" t="s">
        <v>18</v>
      </c>
      <c r="I84" s="41" t="s">
        <v>178</v>
      </c>
      <c r="J84" s="10" t="s">
        <v>35</v>
      </c>
    </row>
    <row r="85" spans="1:10" ht="31.5" customHeight="1">
      <c r="A85" s="1" t="s">
        <v>1137</v>
      </c>
      <c r="B85" s="1" t="s">
        <v>1138</v>
      </c>
      <c r="C85" s="36" t="str">
        <f>HYPERLINK("https://www.library.pref.chiba.lg.jp/licsxp-iopac/WOpacMsgNewListToTifTilDetailAction.do?tilcod=1000000727524","富浦の昔ばなし　第２集")</f>
        <v>富浦の昔ばなし　第２集</v>
      </c>
      <c r="D85" s="12" t="s">
        <v>11</v>
      </c>
      <c r="E85" s="13">
        <v>2006</v>
      </c>
      <c r="F85" s="11" t="s">
        <v>302</v>
      </c>
      <c r="G85" s="59" t="s">
        <v>5</v>
      </c>
      <c r="H85" s="1" t="s">
        <v>18</v>
      </c>
      <c r="I85" s="41"/>
      <c r="J85" s="10" t="s">
        <v>35</v>
      </c>
    </row>
    <row r="86" spans="1:10" ht="21">
      <c r="A86" s="1" t="s">
        <v>668</v>
      </c>
      <c r="B86" s="1" t="s">
        <v>1139</v>
      </c>
      <c r="C86" s="36" t="str">
        <f>HYPERLINK("https://www.library.pref.chiba.lg.jp/licsxp-iopac/WOpacMsgNewListToTifTilDetailAction.do?tilcod=1000000328598","富浦の昔ばなし")</f>
        <v>富浦の昔ばなし</v>
      </c>
      <c r="D86" s="12" t="s">
        <v>16</v>
      </c>
      <c r="E86" s="13">
        <v>2000</v>
      </c>
      <c r="F86" s="11" t="s">
        <v>303</v>
      </c>
      <c r="G86" s="59" t="s">
        <v>5</v>
      </c>
      <c r="H86" s="1" t="s">
        <v>18</v>
      </c>
      <c r="I86" s="41" t="s">
        <v>204</v>
      </c>
      <c r="J86" s="10" t="s">
        <v>35</v>
      </c>
    </row>
    <row r="87" spans="1:10" ht="27">
      <c r="A87" s="42" t="s">
        <v>921</v>
      </c>
      <c r="B87" s="42" t="s">
        <v>1140</v>
      </c>
      <c r="C87" s="36" t="str">
        <f>HYPERLINK("https://www.library.pref.chiba.lg.jp/licsxp-iopac/WOpacMsgNewListToTifTilDetailAction.do?tilcod=1000000244875","千葉県妖怪奇異史談")</f>
        <v>千葉県妖怪奇異史談</v>
      </c>
      <c r="D87" s="42" t="s">
        <v>882</v>
      </c>
      <c r="E87" s="37" t="s">
        <v>883</v>
      </c>
      <c r="F87" s="61" t="s">
        <v>884</v>
      </c>
      <c r="G87" s="35" t="s">
        <v>878</v>
      </c>
      <c r="H87" s="42" t="s">
        <v>922</v>
      </c>
      <c r="I87" s="38" t="s">
        <v>923</v>
      </c>
      <c r="J87" s="37" t="s">
        <v>918</v>
      </c>
    </row>
    <row r="88" spans="1:10" ht="21">
      <c r="A88" s="1" t="s">
        <v>669</v>
      </c>
      <c r="B88" s="1" t="s">
        <v>1141</v>
      </c>
      <c r="C88" s="36" t="str">
        <f>HYPERLINK("https://www.library.pref.chiba.lg.jp/licsxp-iopac/WOpacMsgNewListToTifTilDetailAction.do?tilcod=1000000328598","富浦の昔ばなし")</f>
        <v>富浦の昔ばなし</v>
      </c>
      <c r="D88" s="12" t="s">
        <v>16</v>
      </c>
      <c r="E88" s="13">
        <v>2000</v>
      </c>
      <c r="F88" s="11" t="s">
        <v>303</v>
      </c>
      <c r="G88" s="59" t="s">
        <v>5</v>
      </c>
      <c r="H88" s="1" t="s">
        <v>18</v>
      </c>
      <c r="I88" s="41"/>
      <c r="J88" s="10" t="s">
        <v>35</v>
      </c>
    </row>
    <row r="89" spans="1:10" ht="27">
      <c r="A89" s="42" t="s">
        <v>924</v>
      </c>
      <c r="B89" s="42" t="s">
        <v>1141</v>
      </c>
      <c r="C89" s="36" t="str">
        <f>HYPERLINK("https://www.library.pref.chiba.lg.jp/licsxp-iopac/WOpacMsgNewListToTifTilDetailAction.do?tilcod=1000000244875","千葉県妖怪奇異史談")</f>
        <v>千葉県妖怪奇異史談</v>
      </c>
      <c r="D89" s="42" t="s">
        <v>882</v>
      </c>
      <c r="E89" s="37" t="s">
        <v>883</v>
      </c>
      <c r="F89" s="61" t="s">
        <v>884</v>
      </c>
      <c r="G89" s="35" t="s">
        <v>878</v>
      </c>
      <c r="H89" s="42" t="s">
        <v>925</v>
      </c>
      <c r="I89" s="38" t="s">
        <v>923</v>
      </c>
      <c r="J89" s="37" t="s">
        <v>918</v>
      </c>
    </row>
    <row r="90" spans="1:10" ht="21">
      <c r="A90" s="1" t="s">
        <v>353</v>
      </c>
      <c r="B90" s="1" t="s">
        <v>1142</v>
      </c>
      <c r="C90" s="36" t="str">
        <f>HYPERLINK("https://www.library.pref.chiba.lg.jp/licsxp-iopac/WOpacMsgNewListToTifTilDetailAction.do?tilcod=1000000328598","富浦の昔ばなし")</f>
        <v>富浦の昔ばなし</v>
      </c>
      <c r="D90" s="12" t="s">
        <v>16</v>
      </c>
      <c r="E90" s="13">
        <v>2000</v>
      </c>
      <c r="F90" s="11" t="s">
        <v>303</v>
      </c>
      <c r="G90" s="59" t="s">
        <v>5</v>
      </c>
      <c r="H90" s="1" t="s">
        <v>18</v>
      </c>
      <c r="I90" s="41" t="s">
        <v>179</v>
      </c>
      <c r="J90" s="10" t="s">
        <v>35</v>
      </c>
    </row>
    <row r="91" spans="1:10" ht="31.5" customHeight="1">
      <c r="A91" s="1" t="s">
        <v>670</v>
      </c>
      <c r="B91" s="1" t="s">
        <v>1143</v>
      </c>
      <c r="C91" s="36" t="str">
        <f>HYPERLINK("https://www.library.pref.chiba.lg.jp/licsxp-iopac/WOpacMsgNewListToTifTilDetailAction.do?tilcod=1000000727524","富浦の昔ばなし　第２集")</f>
        <v>富浦の昔ばなし　第２集</v>
      </c>
      <c r="D91" s="12" t="s">
        <v>1144</v>
      </c>
      <c r="E91" s="13">
        <v>2006</v>
      </c>
      <c r="F91" s="11" t="s">
        <v>302</v>
      </c>
      <c r="G91" s="59" t="s">
        <v>5</v>
      </c>
      <c r="H91" s="1" t="s">
        <v>18</v>
      </c>
      <c r="I91" s="41" t="s">
        <v>132</v>
      </c>
      <c r="J91" s="10" t="s">
        <v>35</v>
      </c>
    </row>
    <row r="92" spans="1:10" ht="31.5" customHeight="1">
      <c r="A92" s="1" t="s">
        <v>354</v>
      </c>
      <c r="B92" s="1" t="s">
        <v>1145</v>
      </c>
      <c r="C92" s="36" t="str">
        <f>HYPERLINK("https://www.library.pref.chiba.lg.jp/licsxp-iopac/WOpacMsgNewListToTifTilDetailAction.do?tilcod=1000000727524","富浦の昔ばなし　第２集")</f>
        <v>富浦の昔ばなし　第２集</v>
      </c>
      <c r="D92" s="12" t="s">
        <v>1146</v>
      </c>
      <c r="E92" s="13">
        <v>2006</v>
      </c>
      <c r="F92" s="11" t="s">
        <v>302</v>
      </c>
      <c r="G92" s="59" t="s">
        <v>5</v>
      </c>
      <c r="H92" s="1" t="s">
        <v>18</v>
      </c>
      <c r="I92" s="41" t="s">
        <v>225</v>
      </c>
      <c r="J92" s="10" t="s">
        <v>35</v>
      </c>
    </row>
    <row r="93" spans="1:10" ht="21">
      <c r="A93" s="1" t="s">
        <v>355</v>
      </c>
      <c r="B93" s="1" t="s">
        <v>1147</v>
      </c>
      <c r="C93" s="40" t="str">
        <f>HYPERLINK("https://www.library.pref.chiba.lg.jp/licsxp-iopac/WOpacMsgNewListToTifTilDetailAction.do?tilcod=1000000663013","ふるさとお話の旅　３")</f>
        <v>ふるさとお話の旅　３</v>
      </c>
      <c r="D93" s="12" t="s">
        <v>29</v>
      </c>
      <c r="E93" s="13">
        <v>2005</v>
      </c>
      <c r="F93" s="11" t="s">
        <v>1148</v>
      </c>
      <c r="G93" s="59" t="s">
        <v>5</v>
      </c>
      <c r="H93" s="1" t="s">
        <v>30</v>
      </c>
      <c r="I93" s="41" t="s">
        <v>50</v>
      </c>
      <c r="J93" s="10" t="s">
        <v>35</v>
      </c>
    </row>
    <row r="94" spans="1:10" ht="31.5" customHeight="1">
      <c r="A94" s="1" t="s">
        <v>356</v>
      </c>
      <c r="B94" s="1" t="s">
        <v>1149</v>
      </c>
      <c r="C94" s="36" t="str">
        <f>HYPERLINK("https://www.library.pref.chiba.lg.jp/licsxp-iopac/WOpacMsgNewListToTifTilDetailAction.do?tilcod=1000000727524","富浦の昔ばなし　第２集")</f>
        <v>富浦の昔ばなし　第２集</v>
      </c>
      <c r="D94" s="12" t="s">
        <v>11</v>
      </c>
      <c r="E94" s="13">
        <v>2006</v>
      </c>
      <c r="F94" s="11" t="s">
        <v>302</v>
      </c>
      <c r="G94" s="59" t="s">
        <v>5</v>
      </c>
      <c r="H94" s="1" t="s">
        <v>18</v>
      </c>
      <c r="I94" s="41" t="s">
        <v>147</v>
      </c>
      <c r="J94" s="10" t="s">
        <v>35</v>
      </c>
    </row>
    <row r="95" spans="1:10" ht="21">
      <c r="A95" s="1" t="s">
        <v>357</v>
      </c>
      <c r="B95" s="1" t="s">
        <v>1150</v>
      </c>
      <c r="C95" s="36" t="str">
        <f>HYPERLINK("https://www.library.pref.chiba.lg.jp/licsxp-iopac/WOpacMsgNewListToTifTilDetailAction.do?tilcod=1000000328598","富浦の昔ばなし")</f>
        <v>富浦の昔ばなし</v>
      </c>
      <c r="D95" s="12" t="s">
        <v>16</v>
      </c>
      <c r="E95" s="13">
        <v>2000</v>
      </c>
      <c r="F95" s="11" t="s">
        <v>303</v>
      </c>
      <c r="G95" s="59" t="s">
        <v>5</v>
      </c>
      <c r="H95" s="1" t="s">
        <v>18</v>
      </c>
      <c r="I95" s="41"/>
      <c r="J95" s="10" t="s">
        <v>35</v>
      </c>
    </row>
    <row r="96" spans="1:10" ht="21">
      <c r="A96" s="1" t="s">
        <v>358</v>
      </c>
      <c r="B96" s="1" t="s">
        <v>1151</v>
      </c>
      <c r="C96" s="36" t="str">
        <f>HYPERLINK("https://www.library.pref.chiba.lg.jp/licsxp-iopac/WOpacMsgNewListToTifTilDetailAction.do?tilcod=1000000328598","富浦の昔ばなし")</f>
        <v>富浦の昔ばなし</v>
      </c>
      <c r="D96" s="12" t="s">
        <v>16</v>
      </c>
      <c r="E96" s="13">
        <v>2000</v>
      </c>
      <c r="F96" s="11" t="s">
        <v>303</v>
      </c>
      <c r="G96" s="59" t="s">
        <v>5</v>
      </c>
      <c r="H96" s="1" t="s">
        <v>18</v>
      </c>
      <c r="I96" s="41" t="s">
        <v>171</v>
      </c>
      <c r="J96" s="10" t="s">
        <v>35</v>
      </c>
    </row>
    <row r="97" spans="1:10" ht="31.5" customHeight="1">
      <c r="A97" s="1" t="s">
        <v>359</v>
      </c>
      <c r="B97" s="1" t="s">
        <v>1152</v>
      </c>
      <c r="C97" s="36" t="str">
        <f>HYPERLINK("https://www.library.pref.chiba.lg.jp/licsxp-iopac/WOpacMsgNewListToTifTilDetailAction.do?tilcod=1000000727524","富浦の昔ばなし　第２集")</f>
        <v>富浦の昔ばなし　第２集</v>
      </c>
      <c r="D97" s="12" t="s">
        <v>1097</v>
      </c>
      <c r="E97" s="13">
        <v>2006</v>
      </c>
      <c r="F97" s="11" t="s">
        <v>302</v>
      </c>
      <c r="G97" s="59" t="s">
        <v>5</v>
      </c>
      <c r="H97" s="1" t="s">
        <v>18</v>
      </c>
      <c r="I97" s="41" t="s">
        <v>258</v>
      </c>
      <c r="J97" s="10" t="s">
        <v>35</v>
      </c>
    </row>
    <row r="98" spans="1:10" ht="21">
      <c r="A98" s="1" t="s">
        <v>360</v>
      </c>
      <c r="B98" s="1" t="s">
        <v>1153</v>
      </c>
      <c r="C98" s="36" t="str">
        <f>HYPERLINK("https://www.library.pref.chiba.lg.jp/licsxp-iopac/WOpacMsgNewListToTifTilDetailAction.do?tilcod=1000000328598","富浦の昔ばなし")</f>
        <v>富浦の昔ばなし</v>
      </c>
      <c r="D98" s="12" t="s">
        <v>16</v>
      </c>
      <c r="E98" s="13">
        <v>2000</v>
      </c>
      <c r="F98" s="11" t="s">
        <v>303</v>
      </c>
      <c r="G98" s="59" t="s">
        <v>5</v>
      </c>
      <c r="H98" s="1" t="s">
        <v>18</v>
      </c>
      <c r="I98" s="41" t="s">
        <v>45</v>
      </c>
      <c r="J98" s="10" t="s">
        <v>35</v>
      </c>
    </row>
    <row r="99" spans="1:10" ht="21">
      <c r="A99" s="1" t="s">
        <v>361</v>
      </c>
      <c r="B99" s="1" t="s">
        <v>1154</v>
      </c>
      <c r="C99" s="36" t="str">
        <f>HYPERLINK("https://www.library.pref.chiba.lg.jp/licsxp-iopac/WOpacMsgNewListToTifTilDetailAction.do?tilcod=1000000328598","富浦の昔ばなし")</f>
        <v>富浦の昔ばなし</v>
      </c>
      <c r="D99" s="12" t="s">
        <v>16</v>
      </c>
      <c r="E99" s="13">
        <v>2000</v>
      </c>
      <c r="F99" s="11" t="s">
        <v>303</v>
      </c>
      <c r="G99" s="59" t="s">
        <v>5</v>
      </c>
      <c r="H99" s="1" t="s">
        <v>18</v>
      </c>
      <c r="I99" s="41" t="s">
        <v>191</v>
      </c>
      <c r="J99" s="10" t="s">
        <v>35</v>
      </c>
    </row>
    <row r="100" spans="1:10" ht="21">
      <c r="A100" s="1" t="s">
        <v>362</v>
      </c>
      <c r="B100" s="1" t="s">
        <v>1155</v>
      </c>
      <c r="C100" s="36" t="str">
        <f>HYPERLINK("https://www.library.pref.chiba.lg.jp/licsxp-iopac/WOpacMsgNewListToTifTilDetailAction.do?tilcod=1000000328598","富浦の昔ばなし")</f>
        <v>富浦の昔ばなし</v>
      </c>
      <c r="D100" s="12" t="s">
        <v>16</v>
      </c>
      <c r="E100" s="13">
        <v>2000</v>
      </c>
      <c r="F100" s="11" t="s">
        <v>303</v>
      </c>
      <c r="G100" s="59" t="s">
        <v>5</v>
      </c>
      <c r="H100" s="1" t="s">
        <v>18</v>
      </c>
      <c r="I100" s="41"/>
      <c r="J100" s="10" t="s">
        <v>35</v>
      </c>
    </row>
    <row r="101" spans="1:10" ht="21">
      <c r="A101" s="1" t="s">
        <v>363</v>
      </c>
      <c r="B101" s="1" t="s">
        <v>1156</v>
      </c>
      <c r="C101" s="40" t="str">
        <f>HYPERLINK("https://www.library.pref.chiba.lg.jp/licsxp-iopac/WOpacMsgNewListToTifTilDetailAction.do?tilcod=1000000905526","千葉のふるさとむかし話")</f>
        <v>千葉のふるさとむかし話</v>
      </c>
      <c r="D101" s="12" t="s">
        <v>1157</v>
      </c>
      <c r="E101" s="13">
        <v>1992</v>
      </c>
      <c r="F101" s="11" t="s">
        <v>299</v>
      </c>
      <c r="G101" s="59" t="s">
        <v>5</v>
      </c>
      <c r="H101" s="1" t="s">
        <v>16</v>
      </c>
      <c r="I101" s="41"/>
      <c r="J101" s="10" t="s">
        <v>35</v>
      </c>
    </row>
    <row r="102" spans="1:10" ht="31.5" customHeight="1">
      <c r="A102" s="1" t="s">
        <v>311</v>
      </c>
      <c r="B102" s="1" t="s">
        <v>1158</v>
      </c>
      <c r="C102" s="36" t="str">
        <f>HYPERLINK("https://www.library.pref.chiba.lg.jp/licsxp-iopac/WOpacMsgNewListToTifTilDetailAction.do?tilcod=1000000727524","富浦の昔ばなし　第２集")</f>
        <v>富浦の昔ばなし　第２集</v>
      </c>
      <c r="D102" s="12" t="s">
        <v>1097</v>
      </c>
      <c r="E102" s="13">
        <v>2006</v>
      </c>
      <c r="F102" s="11" t="s">
        <v>302</v>
      </c>
      <c r="G102" s="59" t="s">
        <v>5</v>
      </c>
      <c r="H102" s="1" t="s">
        <v>18</v>
      </c>
      <c r="I102" s="41"/>
      <c r="J102" s="10" t="s">
        <v>35</v>
      </c>
    </row>
    <row r="103" spans="1:10" ht="21">
      <c r="A103" s="1" t="s">
        <v>364</v>
      </c>
      <c r="B103" s="1" t="s">
        <v>1159</v>
      </c>
      <c r="C103" s="36" t="str">
        <f>HYPERLINK("https://www.library.pref.chiba.lg.jp/licsxp-iopac/WOpacMsgNewListToTifTilDetailAction.do?tilcod=1000000328598","富浦の昔ばなし")</f>
        <v>富浦の昔ばなし</v>
      </c>
      <c r="D103" s="12" t="s">
        <v>16</v>
      </c>
      <c r="E103" s="13">
        <v>2000</v>
      </c>
      <c r="F103" s="11" t="s">
        <v>303</v>
      </c>
      <c r="G103" s="59" t="s">
        <v>5</v>
      </c>
      <c r="H103" s="1" t="s">
        <v>18</v>
      </c>
      <c r="I103" s="41" t="s">
        <v>120</v>
      </c>
      <c r="J103" s="10" t="s">
        <v>35</v>
      </c>
    </row>
    <row r="104" spans="1:10" ht="31.5" customHeight="1">
      <c r="A104" s="1" t="s">
        <v>365</v>
      </c>
      <c r="B104" s="1" t="s">
        <v>1160</v>
      </c>
      <c r="C104" s="36" t="str">
        <f>HYPERLINK("https://www.library.pref.chiba.lg.jp/licsxp-iopac/WOpacMsgNewListToTifTilDetailAction.do?tilcod=1000000727524","富浦の昔ばなし　第２集")</f>
        <v>富浦の昔ばなし　第２集</v>
      </c>
      <c r="D104" s="12" t="s">
        <v>11</v>
      </c>
      <c r="E104" s="13">
        <v>2006</v>
      </c>
      <c r="F104" s="11" t="s">
        <v>302</v>
      </c>
      <c r="G104" s="59" t="s">
        <v>5</v>
      </c>
      <c r="H104" s="1" t="s">
        <v>18</v>
      </c>
      <c r="I104" s="41" t="s">
        <v>115</v>
      </c>
      <c r="J104" s="10" t="s">
        <v>35</v>
      </c>
    </row>
    <row r="105" spans="1:10" ht="21">
      <c r="A105" s="1" t="s">
        <v>366</v>
      </c>
      <c r="B105" s="1" t="s">
        <v>1161</v>
      </c>
      <c r="C105" s="36" t="str">
        <f aca="true" t="shared" si="1" ref="C105:C110">HYPERLINK("https://www.library.pref.chiba.lg.jp/licsxp-iopac/WOpacMsgNewListToTifTilDetailAction.do?tilcod=1000000328598","富浦の昔ばなし")</f>
        <v>富浦の昔ばなし</v>
      </c>
      <c r="D105" s="12" t="s">
        <v>16</v>
      </c>
      <c r="E105" s="13">
        <v>2000</v>
      </c>
      <c r="F105" s="11" t="s">
        <v>303</v>
      </c>
      <c r="G105" s="59" t="s">
        <v>5</v>
      </c>
      <c r="H105" s="1" t="s">
        <v>18</v>
      </c>
      <c r="I105" s="41" t="s">
        <v>117</v>
      </c>
      <c r="J105" s="10" t="s">
        <v>35</v>
      </c>
    </row>
    <row r="106" spans="1:10" ht="21">
      <c r="A106" s="1" t="s">
        <v>367</v>
      </c>
      <c r="B106" s="1" t="s">
        <v>1162</v>
      </c>
      <c r="C106" s="36" t="str">
        <f t="shared" si="1"/>
        <v>富浦の昔ばなし</v>
      </c>
      <c r="D106" s="12" t="s">
        <v>16</v>
      </c>
      <c r="E106" s="13">
        <v>2000</v>
      </c>
      <c r="F106" s="11" t="s">
        <v>303</v>
      </c>
      <c r="G106" s="59" t="s">
        <v>5</v>
      </c>
      <c r="H106" s="1" t="s">
        <v>18</v>
      </c>
      <c r="I106" s="41" t="s">
        <v>132</v>
      </c>
      <c r="J106" s="10" t="s">
        <v>35</v>
      </c>
    </row>
    <row r="107" spans="1:10" ht="21">
      <c r="A107" s="1" t="s">
        <v>672</v>
      </c>
      <c r="B107" s="1" t="s">
        <v>1163</v>
      </c>
      <c r="C107" s="36" t="str">
        <f t="shared" si="1"/>
        <v>富浦の昔ばなし</v>
      </c>
      <c r="D107" s="12" t="s">
        <v>16</v>
      </c>
      <c r="E107" s="13">
        <v>2000</v>
      </c>
      <c r="F107" s="11" t="s">
        <v>303</v>
      </c>
      <c r="G107" s="59" t="s">
        <v>5</v>
      </c>
      <c r="H107" s="1" t="s">
        <v>18</v>
      </c>
      <c r="I107" s="41" t="s">
        <v>132</v>
      </c>
      <c r="J107" s="10" t="s">
        <v>35</v>
      </c>
    </row>
    <row r="108" spans="1:10" ht="21">
      <c r="A108" s="1" t="s">
        <v>368</v>
      </c>
      <c r="B108" s="1" t="s">
        <v>1164</v>
      </c>
      <c r="C108" s="36" t="str">
        <f t="shared" si="1"/>
        <v>富浦の昔ばなし</v>
      </c>
      <c r="D108" s="12" t="s">
        <v>16</v>
      </c>
      <c r="E108" s="13">
        <v>2000</v>
      </c>
      <c r="F108" s="11" t="s">
        <v>303</v>
      </c>
      <c r="G108" s="59" t="s">
        <v>5</v>
      </c>
      <c r="H108" s="1" t="s">
        <v>18</v>
      </c>
      <c r="I108" s="41" t="s">
        <v>147</v>
      </c>
      <c r="J108" s="10" t="s">
        <v>35</v>
      </c>
    </row>
    <row r="109" spans="1:10" ht="21">
      <c r="A109" s="1" t="s">
        <v>369</v>
      </c>
      <c r="B109" s="1" t="s">
        <v>1165</v>
      </c>
      <c r="C109" s="36" t="str">
        <f t="shared" si="1"/>
        <v>富浦の昔ばなし</v>
      </c>
      <c r="D109" s="12" t="s">
        <v>16</v>
      </c>
      <c r="E109" s="13">
        <v>2000</v>
      </c>
      <c r="F109" s="11" t="s">
        <v>303</v>
      </c>
      <c r="G109" s="59" t="s">
        <v>5</v>
      </c>
      <c r="H109" s="1" t="s">
        <v>18</v>
      </c>
      <c r="I109" s="41" t="s">
        <v>145</v>
      </c>
      <c r="J109" s="10" t="s">
        <v>35</v>
      </c>
    </row>
    <row r="110" spans="1:10" ht="21">
      <c r="A110" s="1" t="s">
        <v>673</v>
      </c>
      <c r="B110" s="1" t="s">
        <v>1166</v>
      </c>
      <c r="C110" s="36" t="str">
        <f t="shared" si="1"/>
        <v>富浦の昔ばなし</v>
      </c>
      <c r="D110" s="12" t="s">
        <v>16</v>
      </c>
      <c r="E110" s="13">
        <v>2000</v>
      </c>
      <c r="F110" s="11" t="s">
        <v>303</v>
      </c>
      <c r="G110" s="59" t="s">
        <v>5</v>
      </c>
      <c r="H110" s="1" t="s">
        <v>18</v>
      </c>
      <c r="I110" s="41"/>
      <c r="J110" s="10" t="s">
        <v>35</v>
      </c>
    </row>
    <row r="111" spans="1:10" ht="31.5" customHeight="1">
      <c r="A111" s="1" t="s">
        <v>370</v>
      </c>
      <c r="B111" s="1" t="s">
        <v>1167</v>
      </c>
      <c r="C111" s="36" t="str">
        <f>HYPERLINK("https://www.library.pref.chiba.lg.jp/licsxp-iopac/WOpacMsgNewListToTifTilDetailAction.do?tilcod=1000000727524","富浦の昔ばなし　第２集")</f>
        <v>富浦の昔ばなし　第２集</v>
      </c>
      <c r="D111" s="12" t="s">
        <v>1097</v>
      </c>
      <c r="E111" s="13">
        <v>2006</v>
      </c>
      <c r="F111" s="11" t="s">
        <v>302</v>
      </c>
      <c r="G111" s="59" t="s">
        <v>5</v>
      </c>
      <c r="H111" s="1" t="s">
        <v>18</v>
      </c>
      <c r="I111" s="41" t="s">
        <v>115</v>
      </c>
      <c r="J111" s="10" t="s">
        <v>35</v>
      </c>
    </row>
    <row r="112" spans="1:10" ht="21">
      <c r="A112" s="1" t="s">
        <v>371</v>
      </c>
      <c r="B112" s="1" t="s">
        <v>1168</v>
      </c>
      <c r="C112" s="36" t="str">
        <f>HYPERLINK("https://www.library.pref.chiba.lg.jp/licsxp-iopac/WOpacMsgNewListToTifTilDetailAction.do?tilcod=1000000328598","富浦の昔ばなし")</f>
        <v>富浦の昔ばなし</v>
      </c>
      <c r="D112" s="12" t="s">
        <v>16</v>
      </c>
      <c r="E112" s="13">
        <v>2000</v>
      </c>
      <c r="F112" s="11" t="s">
        <v>303</v>
      </c>
      <c r="G112" s="59" t="s">
        <v>5</v>
      </c>
      <c r="H112" s="1" t="s">
        <v>18</v>
      </c>
      <c r="I112" s="41" t="s">
        <v>125</v>
      </c>
      <c r="J112" s="10" t="s">
        <v>35</v>
      </c>
    </row>
    <row r="113" spans="1:10" ht="21">
      <c r="A113" s="1" t="s">
        <v>675</v>
      </c>
      <c r="B113" s="1" t="s">
        <v>1169</v>
      </c>
      <c r="C113" s="36" t="str">
        <f>HYPERLINK("https://www.library.pref.chiba.lg.jp/licsxp-iopac/WOpacMsgNewListToTifTilDetailAction.do?tilcod=1000000328598","富浦の昔ばなし")</f>
        <v>富浦の昔ばなし</v>
      </c>
      <c r="D113" s="12" t="s">
        <v>16</v>
      </c>
      <c r="E113" s="13">
        <v>2000</v>
      </c>
      <c r="F113" s="11" t="s">
        <v>303</v>
      </c>
      <c r="G113" s="59" t="s">
        <v>5</v>
      </c>
      <c r="H113" s="1" t="s">
        <v>18</v>
      </c>
      <c r="I113" s="41" t="s">
        <v>202</v>
      </c>
      <c r="J113" s="10" t="s">
        <v>35</v>
      </c>
    </row>
    <row r="114" spans="1:10" ht="31.5" customHeight="1">
      <c r="A114" s="1" t="s">
        <v>372</v>
      </c>
      <c r="B114" s="1" t="s">
        <v>1170</v>
      </c>
      <c r="C114" s="36" t="str">
        <f>HYPERLINK("https://www.library.pref.chiba.lg.jp/licsxp-iopac/WOpacMsgNewListToTifTilDetailAction.do?tilcod=1000000727524","富浦の昔ばなし　第２集")</f>
        <v>富浦の昔ばなし　第２集</v>
      </c>
      <c r="D114" s="12" t="s">
        <v>1171</v>
      </c>
      <c r="E114" s="13">
        <v>2006</v>
      </c>
      <c r="F114" s="11" t="s">
        <v>302</v>
      </c>
      <c r="G114" s="59" t="s">
        <v>5</v>
      </c>
      <c r="H114" s="1" t="s">
        <v>18</v>
      </c>
      <c r="I114" s="41" t="s">
        <v>261</v>
      </c>
      <c r="J114" s="10" t="s">
        <v>35</v>
      </c>
    </row>
    <row r="115" spans="1:10" ht="31.5" customHeight="1">
      <c r="A115" s="1" t="s">
        <v>824</v>
      </c>
      <c r="B115" s="1" t="s">
        <v>1172</v>
      </c>
      <c r="C115" s="36" t="str">
        <f>HYPERLINK("https://www.library.pref.chiba.lg.jp/licsxp-iopac/WOpacMsgNewListToTifTilDetailAction.do?tilcod=1000000727524","富浦の昔ばなし　第２集")</f>
        <v>富浦の昔ばなし　第２集</v>
      </c>
      <c r="D115" s="12" t="s">
        <v>1097</v>
      </c>
      <c r="E115" s="13">
        <v>2006</v>
      </c>
      <c r="F115" s="11" t="s">
        <v>302</v>
      </c>
      <c r="G115" s="59" t="s">
        <v>5</v>
      </c>
      <c r="H115" s="1" t="s">
        <v>18</v>
      </c>
      <c r="I115" s="41" t="s">
        <v>263</v>
      </c>
      <c r="J115" s="10" t="s">
        <v>35</v>
      </c>
    </row>
    <row r="116" spans="1:10" ht="31.5" customHeight="1">
      <c r="A116" s="1" t="s">
        <v>373</v>
      </c>
      <c r="B116" s="1" t="s">
        <v>1173</v>
      </c>
      <c r="C116" s="36" t="str">
        <f>HYPERLINK("https://www.library.pref.chiba.lg.jp/licsxp-iopac/WOpacMsgNewListToTifTilDetailAction.do?tilcod=1000000727524","富浦の昔ばなし　第２集")</f>
        <v>富浦の昔ばなし　第２集</v>
      </c>
      <c r="D116" s="12" t="s">
        <v>1097</v>
      </c>
      <c r="E116" s="13">
        <v>2006</v>
      </c>
      <c r="F116" s="11" t="s">
        <v>302</v>
      </c>
      <c r="G116" s="59" t="s">
        <v>5</v>
      </c>
      <c r="H116" s="1" t="s">
        <v>18</v>
      </c>
      <c r="I116" s="41" t="s">
        <v>12</v>
      </c>
      <c r="J116" s="10" t="s">
        <v>35</v>
      </c>
    </row>
    <row r="117" spans="1:10" ht="31.5" customHeight="1">
      <c r="A117" s="1" t="s">
        <v>374</v>
      </c>
      <c r="B117" s="1" t="s">
        <v>1174</v>
      </c>
      <c r="C117" s="36" t="str">
        <f>HYPERLINK("https://www.library.pref.chiba.lg.jp/licsxp-iopac/WOpacMsgNewListToTifTilDetailAction.do?tilcod=1000000727524","富浦の昔ばなし　第２集")</f>
        <v>富浦の昔ばなし　第２集</v>
      </c>
      <c r="D117" s="12" t="s">
        <v>1097</v>
      </c>
      <c r="E117" s="13">
        <v>2006</v>
      </c>
      <c r="F117" s="11" t="s">
        <v>302</v>
      </c>
      <c r="G117" s="59" t="s">
        <v>5</v>
      </c>
      <c r="H117" s="1" t="s">
        <v>18</v>
      </c>
      <c r="I117" s="41" t="s">
        <v>264</v>
      </c>
      <c r="J117" s="10" t="s">
        <v>35</v>
      </c>
    </row>
    <row r="118" spans="1:10" ht="21">
      <c r="A118" s="1" t="s">
        <v>676</v>
      </c>
      <c r="B118" s="1" t="s">
        <v>1175</v>
      </c>
      <c r="C118" s="36" t="str">
        <f>HYPERLINK("https://www.library.pref.chiba.lg.jp/licsxp-iopac/WOpacMsgNewListToTifTilDetailAction.do?tilcod=1000000328598","富浦の昔ばなし")</f>
        <v>富浦の昔ばなし</v>
      </c>
      <c r="D118" s="12" t="s">
        <v>16</v>
      </c>
      <c r="E118" s="13">
        <v>2000</v>
      </c>
      <c r="F118" s="11" t="s">
        <v>303</v>
      </c>
      <c r="G118" s="59" t="s">
        <v>5</v>
      </c>
      <c r="H118" s="1" t="s">
        <v>18</v>
      </c>
      <c r="I118" s="41" t="s">
        <v>202</v>
      </c>
      <c r="J118" s="10" t="s">
        <v>35</v>
      </c>
    </row>
    <row r="119" spans="1:10" ht="31.5" customHeight="1">
      <c r="A119" s="1" t="s">
        <v>375</v>
      </c>
      <c r="B119" s="1" t="s">
        <v>1176</v>
      </c>
      <c r="C119" s="36" t="str">
        <f>HYPERLINK("https://www.library.pref.chiba.lg.jp/licsxp-iopac/WOpacMsgNewListToTifTilDetailAction.do?tilcod=1000000727524","富浦の昔ばなし　第２集")</f>
        <v>富浦の昔ばなし　第２集</v>
      </c>
      <c r="D119" s="12" t="s">
        <v>1097</v>
      </c>
      <c r="E119" s="13">
        <v>2006</v>
      </c>
      <c r="F119" s="11" t="s">
        <v>302</v>
      </c>
      <c r="G119" s="59" t="s">
        <v>5</v>
      </c>
      <c r="H119" s="1" t="s">
        <v>18</v>
      </c>
      <c r="I119" s="41" t="s">
        <v>198</v>
      </c>
      <c r="J119" s="10" t="s">
        <v>35</v>
      </c>
    </row>
    <row r="120" spans="1:10" ht="21">
      <c r="A120" s="1" t="s">
        <v>677</v>
      </c>
      <c r="B120" s="1" t="s">
        <v>1177</v>
      </c>
      <c r="C120" s="36" t="str">
        <f>HYPERLINK("https://www.library.pref.chiba.lg.jp/licsxp-iopac/WOpacMsgNewListToTifTilDetailAction.do?tilcod=1000000328598","富浦の昔ばなし")</f>
        <v>富浦の昔ばなし</v>
      </c>
      <c r="D120" s="12" t="s">
        <v>16</v>
      </c>
      <c r="E120" s="13">
        <v>2000</v>
      </c>
      <c r="F120" s="11" t="s">
        <v>303</v>
      </c>
      <c r="G120" s="59" t="s">
        <v>5</v>
      </c>
      <c r="H120" s="1" t="s">
        <v>18</v>
      </c>
      <c r="I120" s="41" t="s">
        <v>102</v>
      </c>
      <c r="J120" s="10" t="s">
        <v>35</v>
      </c>
    </row>
    <row r="121" spans="1:10" ht="31.5" customHeight="1">
      <c r="A121" s="1" t="s">
        <v>376</v>
      </c>
      <c r="B121" s="1" t="s">
        <v>1178</v>
      </c>
      <c r="C121" s="36" t="str">
        <f>HYPERLINK("https://www.library.pref.chiba.lg.jp/licsxp-iopac/WOpacMsgNewListToTifTilDetailAction.do?tilcod=1000000727524","富浦の昔ばなし　第２集")</f>
        <v>富浦の昔ばなし　第２集</v>
      </c>
      <c r="D121" s="12" t="s">
        <v>1171</v>
      </c>
      <c r="E121" s="13">
        <v>2006</v>
      </c>
      <c r="F121" s="11" t="s">
        <v>302</v>
      </c>
      <c r="G121" s="59" t="s">
        <v>5</v>
      </c>
      <c r="H121" s="1" t="s">
        <v>18</v>
      </c>
      <c r="I121" s="41" t="s">
        <v>257</v>
      </c>
      <c r="J121" s="10" t="s">
        <v>35</v>
      </c>
    </row>
    <row r="122" spans="1:10" ht="31.5" customHeight="1">
      <c r="A122" s="1" t="s">
        <v>377</v>
      </c>
      <c r="B122" s="1" t="s">
        <v>1179</v>
      </c>
      <c r="C122" s="36" t="str">
        <f>HYPERLINK("https://www.library.pref.chiba.lg.jp/licsxp-iopac/WOpacMsgNewListToTifTilDetailAction.do?tilcod=1000000727524","富浦の昔ばなし　第２集")</f>
        <v>富浦の昔ばなし　第２集</v>
      </c>
      <c r="D122" s="12" t="s">
        <v>1097</v>
      </c>
      <c r="E122" s="13">
        <v>2006</v>
      </c>
      <c r="F122" s="11" t="s">
        <v>302</v>
      </c>
      <c r="G122" s="59" t="s">
        <v>5</v>
      </c>
      <c r="H122" s="1" t="s">
        <v>18</v>
      </c>
      <c r="I122" s="41" t="s">
        <v>269</v>
      </c>
      <c r="J122" s="10" t="s">
        <v>35</v>
      </c>
    </row>
    <row r="123" spans="1:10" ht="21">
      <c r="A123" s="1" t="s">
        <v>656</v>
      </c>
      <c r="B123" s="1" t="s">
        <v>1180</v>
      </c>
      <c r="C123" s="40" t="str">
        <f>HYPERLINK("https://www.library.pref.chiba.lg.jp/licsxp-iopac/WOpacMsgNewListToTifTilDetailAction.do?tilcod=1000000663013","ふるさとお話の旅　３")</f>
        <v>ふるさとお話の旅　３</v>
      </c>
      <c r="D123" s="12" t="s">
        <v>29</v>
      </c>
      <c r="E123" s="13">
        <v>2005</v>
      </c>
      <c r="F123" s="11" t="s">
        <v>1111</v>
      </c>
      <c r="G123" s="59" t="s">
        <v>5</v>
      </c>
      <c r="H123" s="1" t="s">
        <v>30</v>
      </c>
      <c r="I123" s="41" t="s">
        <v>927</v>
      </c>
      <c r="J123" s="10" t="s">
        <v>46</v>
      </c>
    </row>
    <row r="124" spans="1:10" ht="21">
      <c r="A124" s="1" t="s">
        <v>378</v>
      </c>
      <c r="B124" s="1" t="s">
        <v>1181</v>
      </c>
      <c r="C124" s="36" t="str">
        <f>HYPERLINK("https://www.library.pref.chiba.lg.jp/licsxp-iopac/WOpacMsgNewListToTifTilDetailAction.do?tilcod=1000000328598","富浦の昔ばなし")</f>
        <v>富浦の昔ばなし</v>
      </c>
      <c r="D124" s="12" t="s">
        <v>16</v>
      </c>
      <c r="E124" s="13">
        <v>2000</v>
      </c>
      <c r="F124" s="11" t="s">
        <v>303</v>
      </c>
      <c r="G124" s="59" t="s">
        <v>5</v>
      </c>
      <c r="H124" s="1" t="s">
        <v>18</v>
      </c>
      <c r="I124" s="41" t="s">
        <v>153</v>
      </c>
      <c r="J124" s="10" t="s">
        <v>35</v>
      </c>
    </row>
    <row r="125" spans="1:10" ht="21">
      <c r="A125" s="1" t="s">
        <v>680</v>
      </c>
      <c r="B125" s="1" t="s">
        <v>1182</v>
      </c>
      <c r="C125" s="40" t="str">
        <f>HYPERLINK("https://www.library.pref.chiba.lg.jp/licsxp-iopac/WOpacMsgNewListToTifTilDetailAction.do?tilcod=1000000663013","ふるさとお話の旅　３")</f>
        <v>ふるさとお話の旅　３</v>
      </c>
      <c r="D125" s="12" t="s">
        <v>29</v>
      </c>
      <c r="E125" s="13">
        <v>2005</v>
      </c>
      <c r="F125" s="11" t="s">
        <v>659</v>
      </c>
      <c r="G125" s="59" t="s">
        <v>5</v>
      </c>
      <c r="H125" s="1" t="s">
        <v>30</v>
      </c>
      <c r="I125" s="41" t="s">
        <v>40</v>
      </c>
      <c r="J125" s="10" t="s">
        <v>35</v>
      </c>
    </row>
    <row r="126" spans="1:10" ht="21">
      <c r="A126" s="1" t="s">
        <v>379</v>
      </c>
      <c r="B126" s="1" t="s">
        <v>1183</v>
      </c>
      <c r="C126" s="36" t="str">
        <f>HYPERLINK("https://www.library.pref.chiba.lg.jp/licsxp-iopac/WOpacMsgNewListToTifTilDetailAction.do?tilcod=1000000328598","富浦の昔ばなし")</f>
        <v>富浦の昔ばなし</v>
      </c>
      <c r="D126" s="12" t="s">
        <v>16</v>
      </c>
      <c r="E126" s="13">
        <v>2000</v>
      </c>
      <c r="F126" s="11" t="s">
        <v>303</v>
      </c>
      <c r="G126" s="59" t="s">
        <v>5</v>
      </c>
      <c r="H126" s="1" t="s">
        <v>18</v>
      </c>
      <c r="I126" s="41" t="s">
        <v>102</v>
      </c>
      <c r="J126" s="10" t="s">
        <v>35</v>
      </c>
    </row>
    <row r="127" spans="1:10" ht="31.5" customHeight="1">
      <c r="A127" s="1" t="s">
        <v>679</v>
      </c>
      <c r="B127" s="1" t="s">
        <v>1184</v>
      </c>
      <c r="C127" s="36" t="str">
        <f>HYPERLINK("https://www.library.pref.chiba.lg.jp/licsxp-iopac/WOpacMsgNewListToTifTilDetailAction.do?tilcod=1000000727524","富浦の昔ばなし　第２集")</f>
        <v>富浦の昔ばなし　第２集</v>
      </c>
      <c r="D127" s="12" t="s">
        <v>11</v>
      </c>
      <c r="E127" s="13">
        <v>2006</v>
      </c>
      <c r="F127" s="11" t="s">
        <v>302</v>
      </c>
      <c r="G127" s="59" t="s">
        <v>5</v>
      </c>
      <c r="H127" s="1" t="s">
        <v>18</v>
      </c>
      <c r="I127" s="41"/>
      <c r="J127" s="10" t="s">
        <v>35</v>
      </c>
    </row>
    <row r="128" spans="1:10" ht="31.5" customHeight="1">
      <c r="A128" s="1" t="s">
        <v>380</v>
      </c>
      <c r="B128" s="1" t="s">
        <v>1185</v>
      </c>
      <c r="C128" s="36" t="str">
        <f>HYPERLINK("https://www.library.pref.chiba.lg.jp/licsxp-iopac/WOpacMsgNewListToTifTilDetailAction.do?tilcod=1000000727524","富浦の昔ばなし　第２集")</f>
        <v>富浦の昔ばなし　第２集</v>
      </c>
      <c r="D128" s="12" t="s">
        <v>1097</v>
      </c>
      <c r="E128" s="13">
        <v>2006</v>
      </c>
      <c r="F128" s="11" t="s">
        <v>302</v>
      </c>
      <c r="G128" s="59" t="s">
        <v>5</v>
      </c>
      <c r="H128" s="1" t="s">
        <v>18</v>
      </c>
      <c r="I128" s="41" t="s">
        <v>220</v>
      </c>
      <c r="J128" s="10" t="s">
        <v>35</v>
      </c>
    </row>
    <row r="129" spans="1:10" ht="21">
      <c r="A129" s="1" t="s">
        <v>381</v>
      </c>
      <c r="B129" s="1" t="s">
        <v>1186</v>
      </c>
      <c r="C129" s="36" t="str">
        <f>HYPERLINK("https://www.library.pref.chiba.lg.jp/licsxp-iopac/WOpacMsgNewListToTifTilDetailAction.do?tilcod=1000000328598","富浦の昔ばなし")</f>
        <v>富浦の昔ばなし</v>
      </c>
      <c r="D129" s="12" t="s">
        <v>16</v>
      </c>
      <c r="E129" s="13">
        <v>2000</v>
      </c>
      <c r="F129" s="11" t="s">
        <v>303</v>
      </c>
      <c r="G129" s="59" t="s">
        <v>5</v>
      </c>
      <c r="H129" s="1" t="s">
        <v>18</v>
      </c>
      <c r="I129" s="41" t="s">
        <v>188</v>
      </c>
      <c r="J129" s="10" t="s">
        <v>35</v>
      </c>
    </row>
    <row r="130" spans="1:10" ht="31.5" customHeight="1">
      <c r="A130" s="1" t="s">
        <v>382</v>
      </c>
      <c r="B130" s="1" t="s">
        <v>1187</v>
      </c>
      <c r="C130" s="36" t="str">
        <f>HYPERLINK("https://www.library.pref.chiba.lg.jp/licsxp-iopac/WOpacMsgNewListToTifTilDetailAction.do?tilcod=1000000727524","富浦の昔ばなし　第２集")</f>
        <v>富浦の昔ばなし　第２集</v>
      </c>
      <c r="D130" s="12" t="s">
        <v>1097</v>
      </c>
      <c r="E130" s="13">
        <v>2006</v>
      </c>
      <c r="F130" s="11" t="s">
        <v>302</v>
      </c>
      <c r="G130" s="59" t="s">
        <v>5</v>
      </c>
      <c r="H130" s="1" t="s">
        <v>18</v>
      </c>
      <c r="I130" s="41" t="s">
        <v>238</v>
      </c>
      <c r="J130" s="10" t="s">
        <v>35</v>
      </c>
    </row>
    <row r="131" spans="1:10" ht="21">
      <c r="A131" s="1" t="s">
        <v>383</v>
      </c>
      <c r="B131" s="1" t="s">
        <v>1188</v>
      </c>
      <c r="C131" s="36" t="str">
        <f aca="true" t="shared" si="2" ref="C131:C139">HYPERLINK("https://www.library.pref.chiba.lg.jp/licsxp-iopac/WOpacMsgNewListToTifTilDetailAction.do?tilcod=1000000328598","富浦の昔ばなし")</f>
        <v>富浦の昔ばなし</v>
      </c>
      <c r="D131" s="12" t="s">
        <v>16</v>
      </c>
      <c r="E131" s="13">
        <v>2000</v>
      </c>
      <c r="F131" s="11" t="s">
        <v>303</v>
      </c>
      <c r="G131" s="59" t="s">
        <v>5</v>
      </c>
      <c r="H131" s="1" t="s">
        <v>18</v>
      </c>
      <c r="I131" s="41" t="s">
        <v>144</v>
      </c>
      <c r="J131" s="10" t="s">
        <v>35</v>
      </c>
    </row>
    <row r="132" spans="1:10" ht="21">
      <c r="A132" s="1" t="s">
        <v>384</v>
      </c>
      <c r="B132" s="1" t="s">
        <v>1189</v>
      </c>
      <c r="C132" s="36" t="str">
        <f t="shared" si="2"/>
        <v>富浦の昔ばなし</v>
      </c>
      <c r="D132" s="12" t="s">
        <v>16</v>
      </c>
      <c r="E132" s="13">
        <v>2000</v>
      </c>
      <c r="F132" s="11" t="s">
        <v>303</v>
      </c>
      <c r="G132" s="59" t="s">
        <v>5</v>
      </c>
      <c r="H132" s="1" t="s">
        <v>18</v>
      </c>
      <c r="I132" s="41"/>
      <c r="J132" s="10" t="s">
        <v>35</v>
      </c>
    </row>
    <row r="133" spans="1:10" ht="21">
      <c r="A133" s="1" t="s">
        <v>385</v>
      </c>
      <c r="B133" s="1" t="s">
        <v>1190</v>
      </c>
      <c r="C133" s="36" t="str">
        <f t="shared" si="2"/>
        <v>富浦の昔ばなし</v>
      </c>
      <c r="D133" s="12" t="s">
        <v>16</v>
      </c>
      <c r="E133" s="13">
        <v>2000</v>
      </c>
      <c r="F133" s="11" t="s">
        <v>303</v>
      </c>
      <c r="G133" s="59" t="s">
        <v>5</v>
      </c>
      <c r="H133" s="1" t="s">
        <v>18</v>
      </c>
      <c r="I133" s="41" t="s">
        <v>45</v>
      </c>
      <c r="J133" s="10" t="s">
        <v>35</v>
      </c>
    </row>
    <row r="134" spans="1:10" ht="21">
      <c r="A134" s="1" t="s">
        <v>682</v>
      </c>
      <c r="B134" s="1" t="s">
        <v>1191</v>
      </c>
      <c r="C134" s="36" t="str">
        <f t="shared" si="2"/>
        <v>富浦の昔ばなし</v>
      </c>
      <c r="D134" s="12" t="s">
        <v>16</v>
      </c>
      <c r="E134" s="13">
        <v>2000</v>
      </c>
      <c r="F134" s="11" t="s">
        <v>303</v>
      </c>
      <c r="G134" s="59" t="s">
        <v>5</v>
      </c>
      <c r="H134" s="1" t="s">
        <v>18</v>
      </c>
      <c r="I134" s="41" t="s">
        <v>154</v>
      </c>
      <c r="J134" s="10" t="s">
        <v>35</v>
      </c>
    </row>
    <row r="135" spans="1:10" ht="21">
      <c r="A135" s="1" t="s">
        <v>730</v>
      </c>
      <c r="B135" s="1" t="s">
        <v>1192</v>
      </c>
      <c r="C135" s="36" t="str">
        <f t="shared" si="2"/>
        <v>富浦の昔ばなし</v>
      </c>
      <c r="D135" s="12" t="s">
        <v>16</v>
      </c>
      <c r="E135" s="13">
        <v>2000</v>
      </c>
      <c r="F135" s="11" t="s">
        <v>303</v>
      </c>
      <c r="G135" s="59" t="s">
        <v>5</v>
      </c>
      <c r="H135" s="1" t="s">
        <v>18</v>
      </c>
      <c r="I135" s="41" t="s">
        <v>120</v>
      </c>
      <c r="J135" s="10" t="s">
        <v>35</v>
      </c>
    </row>
    <row r="136" spans="1:10" ht="21">
      <c r="A136" s="1" t="s">
        <v>386</v>
      </c>
      <c r="B136" s="1" t="s">
        <v>1193</v>
      </c>
      <c r="C136" s="36" t="str">
        <f t="shared" si="2"/>
        <v>富浦の昔ばなし</v>
      </c>
      <c r="D136" s="12" t="s">
        <v>16</v>
      </c>
      <c r="E136" s="13">
        <v>2000</v>
      </c>
      <c r="F136" s="11" t="s">
        <v>303</v>
      </c>
      <c r="G136" s="59" t="s">
        <v>5</v>
      </c>
      <c r="H136" s="1" t="s">
        <v>18</v>
      </c>
      <c r="I136" s="41" t="s">
        <v>115</v>
      </c>
      <c r="J136" s="10" t="s">
        <v>35</v>
      </c>
    </row>
    <row r="137" spans="1:10" ht="21">
      <c r="A137" s="1" t="s">
        <v>387</v>
      </c>
      <c r="B137" s="1" t="s">
        <v>1194</v>
      </c>
      <c r="C137" s="36" t="str">
        <f t="shared" si="2"/>
        <v>富浦の昔ばなし</v>
      </c>
      <c r="D137" s="12" t="s">
        <v>16</v>
      </c>
      <c r="E137" s="13">
        <v>2000</v>
      </c>
      <c r="F137" s="11" t="s">
        <v>303</v>
      </c>
      <c r="G137" s="59" t="s">
        <v>5</v>
      </c>
      <c r="H137" s="1" t="s">
        <v>18</v>
      </c>
      <c r="I137" s="41" t="s">
        <v>132</v>
      </c>
      <c r="J137" s="10" t="s">
        <v>35</v>
      </c>
    </row>
    <row r="138" spans="1:10" ht="21">
      <c r="A138" s="1" t="s">
        <v>388</v>
      </c>
      <c r="B138" s="1" t="s">
        <v>1195</v>
      </c>
      <c r="C138" s="36" t="str">
        <f t="shared" si="2"/>
        <v>富浦の昔ばなし</v>
      </c>
      <c r="D138" s="12" t="s">
        <v>16</v>
      </c>
      <c r="E138" s="13">
        <v>2000</v>
      </c>
      <c r="F138" s="11" t="s">
        <v>303</v>
      </c>
      <c r="G138" s="59" t="s">
        <v>5</v>
      </c>
      <c r="H138" s="1" t="s">
        <v>18</v>
      </c>
      <c r="I138" s="41" t="s">
        <v>112</v>
      </c>
      <c r="J138" s="10" t="s">
        <v>35</v>
      </c>
    </row>
    <row r="139" spans="1:10" ht="21">
      <c r="A139" s="1" t="s">
        <v>389</v>
      </c>
      <c r="B139" s="1" t="s">
        <v>1196</v>
      </c>
      <c r="C139" s="36" t="str">
        <f t="shared" si="2"/>
        <v>富浦の昔ばなし</v>
      </c>
      <c r="D139" s="12" t="s">
        <v>16</v>
      </c>
      <c r="E139" s="13">
        <v>2000</v>
      </c>
      <c r="F139" s="11" t="s">
        <v>303</v>
      </c>
      <c r="G139" s="59" t="s">
        <v>5</v>
      </c>
      <c r="H139" s="1" t="s">
        <v>18</v>
      </c>
      <c r="I139" s="41" t="s">
        <v>97</v>
      </c>
      <c r="J139" s="10" t="s">
        <v>35</v>
      </c>
    </row>
    <row r="140" spans="1:10" ht="31.5" customHeight="1">
      <c r="A140" s="1" t="s">
        <v>683</v>
      </c>
      <c r="B140" s="1" t="s">
        <v>1197</v>
      </c>
      <c r="C140" s="36" t="str">
        <f>HYPERLINK("https://www.library.pref.chiba.lg.jp/licsxp-iopac/WOpacMsgNewListToTifTilDetailAction.do?tilcod=1000000727524","富浦の昔ばなし　第２集")</f>
        <v>富浦の昔ばなし　第２集</v>
      </c>
      <c r="D140" s="12" t="s">
        <v>11</v>
      </c>
      <c r="E140" s="13">
        <v>2006</v>
      </c>
      <c r="F140" s="11" t="s">
        <v>302</v>
      </c>
      <c r="G140" s="59" t="s">
        <v>5</v>
      </c>
      <c r="H140" s="1" t="s">
        <v>18</v>
      </c>
      <c r="I140" s="41" t="s">
        <v>224</v>
      </c>
      <c r="J140" s="10" t="s">
        <v>35</v>
      </c>
    </row>
    <row r="141" spans="1:10" s="4" customFormat="1" ht="21">
      <c r="A141" s="1" t="s">
        <v>390</v>
      </c>
      <c r="B141" s="1" t="s">
        <v>1198</v>
      </c>
      <c r="C141" s="36" t="str">
        <f>HYPERLINK("https://www.library.pref.chiba.lg.jp/licsxp-iopac/WOpacMsgNewListToTifTilDetailAction.do?tilcod=1000000328598","富浦の昔ばなし")</f>
        <v>富浦の昔ばなし</v>
      </c>
      <c r="D141" s="12" t="s">
        <v>16</v>
      </c>
      <c r="E141" s="13">
        <v>2000</v>
      </c>
      <c r="F141" s="11" t="s">
        <v>303</v>
      </c>
      <c r="G141" s="59" t="s">
        <v>5</v>
      </c>
      <c r="H141" s="1" t="s">
        <v>18</v>
      </c>
      <c r="I141" s="41" t="s">
        <v>45</v>
      </c>
      <c r="J141" s="10" t="s">
        <v>35</v>
      </c>
    </row>
    <row r="142" spans="1:10" ht="21">
      <c r="A142" s="1" t="s">
        <v>391</v>
      </c>
      <c r="B142" s="1" t="s">
        <v>1199</v>
      </c>
      <c r="C142" s="36" t="str">
        <f>HYPERLINK("https://www.library.pref.chiba.lg.jp/licsxp-iopac/WOpacMsgNewListToTifTilDetailAction.do?tilcod=1000000328598","富浦の昔ばなし")</f>
        <v>富浦の昔ばなし</v>
      </c>
      <c r="D142" s="12" t="s">
        <v>16</v>
      </c>
      <c r="E142" s="13">
        <v>2000</v>
      </c>
      <c r="F142" s="11" t="s">
        <v>303</v>
      </c>
      <c r="G142" s="59" t="s">
        <v>5</v>
      </c>
      <c r="H142" s="1" t="s">
        <v>18</v>
      </c>
      <c r="I142" s="41" t="s">
        <v>177</v>
      </c>
      <c r="J142" s="10" t="s">
        <v>35</v>
      </c>
    </row>
    <row r="143" spans="1:10" ht="21">
      <c r="A143" s="1" t="s">
        <v>843</v>
      </c>
      <c r="B143" s="1" t="s">
        <v>1200</v>
      </c>
      <c r="C143" s="36" t="str">
        <f>HYPERLINK("https://www.library.pref.chiba.lg.jp/licsxp-iopac/WOpacMsgNewListToTifTilDetailAction.do?tilcod=1000000328598","富浦の昔ばなし")</f>
        <v>富浦の昔ばなし</v>
      </c>
      <c r="D143" s="12" t="s">
        <v>16</v>
      </c>
      <c r="E143" s="13">
        <v>2000</v>
      </c>
      <c r="F143" s="11" t="s">
        <v>303</v>
      </c>
      <c r="G143" s="59" t="s">
        <v>5</v>
      </c>
      <c r="H143" s="1" t="s">
        <v>18</v>
      </c>
      <c r="I143" s="41" t="s">
        <v>197</v>
      </c>
      <c r="J143" s="10" t="s">
        <v>35</v>
      </c>
    </row>
    <row r="144" spans="1:10" ht="21">
      <c r="A144" s="1" t="s">
        <v>392</v>
      </c>
      <c r="B144" s="1" t="s">
        <v>1201</v>
      </c>
      <c r="C144" s="36" t="str">
        <f>HYPERLINK("https://www.library.pref.chiba.lg.jp/licsxp-iopac/WOpacMsgNewListToTifTilDetailAction.do?tilcod=1000000328598","富浦の昔ばなし")</f>
        <v>富浦の昔ばなし</v>
      </c>
      <c r="D144" s="12" t="s">
        <v>16</v>
      </c>
      <c r="E144" s="13">
        <v>2000</v>
      </c>
      <c r="F144" s="11" t="s">
        <v>303</v>
      </c>
      <c r="G144" s="59" t="s">
        <v>5</v>
      </c>
      <c r="H144" s="1" t="s">
        <v>18</v>
      </c>
      <c r="I144" s="41" t="s">
        <v>112</v>
      </c>
      <c r="J144" s="10" t="s">
        <v>35</v>
      </c>
    </row>
    <row r="145" spans="1:10" ht="31.5" customHeight="1">
      <c r="A145" s="1" t="s">
        <v>393</v>
      </c>
      <c r="B145" s="1" t="s">
        <v>1202</v>
      </c>
      <c r="C145" s="36" t="str">
        <f>HYPERLINK("https://www.library.pref.chiba.lg.jp/licsxp-iopac/WOpacMsgNewListToTifTilDetailAction.do?tilcod=1000000727524","富浦の昔ばなし　第２集")</f>
        <v>富浦の昔ばなし　第２集</v>
      </c>
      <c r="D145" s="12" t="s">
        <v>1097</v>
      </c>
      <c r="E145" s="13">
        <v>2006</v>
      </c>
      <c r="F145" s="11" t="s">
        <v>302</v>
      </c>
      <c r="G145" s="59" t="s">
        <v>5</v>
      </c>
      <c r="H145" s="1" t="s">
        <v>18</v>
      </c>
      <c r="I145" s="41"/>
      <c r="J145" s="10" t="s">
        <v>35</v>
      </c>
    </row>
    <row r="146" spans="1:10" ht="27">
      <c r="A146" s="1" t="s">
        <v>684</v>
      </c>
      <c r="B146" s="1" t="s">
        <v>1203</v>
      </c>
      <c r="C146" s="36" t="str">
        <f>HYPERLINK("https://www.library.pref.chiba.lg.jp/licsxp-iopac/WOpacMsgNewListToTifTilDetailAction.do?tilcod=1000000328598","富浦の昔ばなし")</f>
        <v>富浦の昔ばなし</v>
      </c>
      <c r="D146" s="12" t="s">
        <v>16</v>
      </c>
      <c r="E146" s="13">
        <v>2000</v>
      </c>
      <c r="F146" s="11" t="s">
        <v>303</v>
      </c>
      <c r="G146" s="59" t="s">
        <v>5</v>
      </c>
      <c r="H146" s="1" t="s">
        <v>18</v>
      </c>
      <c r="I146" s="41" t="s">
        <v>100</v>
      </c>
      <c r="J146" s="10" t="s">
        <v>35</v>
      </c>
    </row>
    <row r="147" spans="1:10" ht="21">
      <c r="A147" s="1" t="s">
        <v>825</v>
      </c>
      <c r="B147" s="1" t="s">
        <v>1204</v>
      </c>
      <c r="C147" s="36" t="str">
        <f>HYPERLINK("https://www.library.pref.chiba.lg.jp/licsxp-iopac/WOpacMsgNewListToTifTilDetailAction.do?tilcod=1000000328598","富浦の昔ばなし")</f>
        <v>富浦の昔ばなし</v>
      </c>
      <c r="D147" s="12" t="s">
        <v>16</v>
      </c>
      <c r="E147" s="13">
        <v>2000</v>
      </c>
      <c r="F147" s="11" t="s">
        <v>303</v>
      </c>
      <c r="G147" s="59" t="s">
        <v>5</v>
      </c>
      <c r="H147" s="1" t="s">
        <v>18</v>
      </c>
      <c r="I147" s="41" t="s">
        <v>109</v>
      </c>
      <c r="J147" s="10" t="s">
        <v>35</v>
      </c>
    </row>
    <row r="148" spans="1:10" ht="31.5" customHeight="1">
      <c r="A148" s="1" t="s">
        <v>394</v>
      </c>
      <c r="B148" s="1" t="s">
        <v>1205</v>
      </c>
      <c r="C148" s="36" t="str">
        <f>HYPERLINK("https://www.library.pref.chiba.lg.jp/licsxp-iopac/WOpacMsgNewListToTifTilDetailAction.do?tilcod=1000000727524","富浦の昔ばなし　第２集")</f>
        <v>富浦の昔ばなし　第２集</v>
      </c>
      <c r="D148" s="12" t="s">
        <v>11</v>
      </c>
      <c r="E148" s="13">
        <v>2006</v>
      </c>
      <c r="F148" s="11" t="s">
        <v>302</v>
      </c>
      <c r="G148" s="59" t="s">
        <v>5</v>
      </c>
      <c r="H148" s="1" t="s">
        <v>18</v>
      </c>
      <c r="I148" s="41" t="s">
        <v>112</v>
      </c>
      <c r="J148" s="10" t="s">
        <v>35</v>
      </c>
    </row>
    <row r="149" spans="1:10" ht="21">
      <c r="A149" s="1" t="s">
        <v>685</v>
      </c>
      <c r="B149" s="1" t="s">
        <v>1206</v>
      </c>
      <c r="C149" s="36" t="str">
        <f>HYPERLINK("https://www.library.pref.chiba.lg.jp/licsxp-iopac/WOpacMsgNewListToTifTilDetailAction.do?tilcod=1000000328598","富浦の昔ばなし")</f>
        <v>富浦の昔ばなし</v>
      </c>
      <c r="D149" s="12" t="s">
        <v>16</v>
      </c>
      <c r="E149" s="13">
        <v>2000</v>
      </c>
      <c r="F149" s="11" t="s">
        <v>303</v>
      </c>
      <c r="G149" s="59" t="s">
        <v>5</v>
      </c>
      <c r="H149" s="1" t="s">
        <v>18</v>
      </c>
      <c r="I149" s="41"/>
      <c r="J149" s="10" t="s">
        <v>35</v>
      </c>
    </row>
    <row r="150" spans="1:10" ht="21">
      <c r="A150" s="1" t="s">
        <v>686</v>
      </c>
      <c r="B150" s="1" t="s">
        <v>1207</v>
      </c>
      <c r="C150" s="36" t="str">
        <f>HYPERLINK("https://www.library.pref.chiba.lg.jp/licsxp-iopac/WOpacMsgNewListToTifTilDetailAction.do?tilcod=1000000328598","富浦の昔ばなし")</f>
        <v>富浦の昔ばなし</v>
      </c>
      <c r="D150" s="12" t="s">
        <v>16</v>
      </c>
      <c r="E150" s="13">
        <v>2000</v>
      </c>
      <c r="F150" s="11" t="s">
        <v>303</v>
      </c>
      <c r="G150" s="59" t="s">
        <v>5</v>
      </c>
      <c r="H150" s="1" t="s">
        <v>18</v>
      </c>
      <c r="I150" s="41" t="s">
        <v>112</v>
      </c>
      <c r="J150" s="10" t="s">
        <v>35</v>
      </c>
    </row>
    <row r="151" spans="1:10" s="5" customFormat="1" ht="31.5" customHeight="1">
      <c r="A151" s="1" t="s">
        <v>395</v>
      </c>
      <c r="B151" s="1" t="s">
        <v>1208</v>
      </c>
      <c r="C151" s="36" t="str">
        <f>HYPERLINK("https://www.library.pref.chiba.lg.jp/licsxp-iopac/WOpacMsgNewListToTifTilDetailAction.do?tilcod=1000000727524","富浦の昔ばなし　第２集")</f>
        <v>富浦の昔ばなし　第２集</v>
      </c>
      <c r="D151" s="12" t="s">
        <v>1097</v>
      </c>
      <c r="E151" s="13">
        <v>2006</v>
      </c>
      <c r="F151" s="11" t="s">
        <v>302</v>
      </c>
      <c r="G151" s="59" t="s">
        <v>5</v>
      </c>
      <c r="H151" s="1" t="s">
        <v>18</v>
      </c>
      <c r="I151" s="41" t="s">
        <v>228</v>
      </c>
      <c r="J151" s="10" t="s">
        <v>35</v>
      </c>
    </row>
    <row r="152" spans="1:10" ht="21">
      <c r="A152" s="1" t="s">
        <v>396</v>
      </c>
      <c r="B152" s="1" t="s">
        <v>1209</v>
      </c>
      <c r="C152" s="36" t="str">
        <f>HYPERLINK("https://www.library.pref.chiba.lg.jp/licsxp-iopac/WOpacMsgNewListToTifTilDetailAction.do?tilcod=1000000328598","富浦の昔ばなし")</f>
        <v>富浦の昔ばなし</v>
      </c>
      <c r="D152" s="12" t="s">
        <v>16</v>
      </c>
      <c r="E152" s="13">
        <v>2000</v>
      </c>
      <c r="F152" s="11" t="s">
        <v>303</v>
      </c>
      <c r="G152" s="59" t="s">
        <v>5</v>
      </c>
      <c r="H152" s="1" t="s">
        <v>18</v>
      </c>
      <c r="I152" s="41" t="s">
        <v>158</v>
      </c>
      <c r="J152" s="10" t="s">
        <v>35</v>
      </c>
    </row>
    <row r="153" spans="1:10" s="5" customFormat="1" ht="21">
      <c r="A153" s="1" t="s">
        <v>678</v>
      </c>
      <c r="B153" s="1" t="s">
        <v>1210</v>
      </c>
      <c r="C153" s="36" t="str">
        <f>HYPERLINK("https://www.library.pref.chiba.lg.jp/licsxp-iopac/WOpacMsgNewListToTifTilDetailAction.do?tilcod=1000000328598","富浦の昔ばなし")</f>
        <v>富浦の昔ばなし</v>
      </c>
      <c r="D153" s="12" t="s">
        <v>16</v>
      </c>
      <c r="E153" s="13">
        <v>2000</v>
      </c>
      <c r="F153" s="11" t="s">
        <v>303</v>
      </c>
      <c r="G153" s="59" t="s">
        <v>5</v>
      </c>
      <c r="H153" s="1" t="s">
        <v>18</v>
      </c>
      <c r="I153" s="41" t="s">
        <v>118</v>
      </c>
      <c r="J153" s="10" t="s">
        <v>35</v>
      </c>
    </row>
    <row r="154" spans="1:10" ht="21">
      <c r="A154" s="1" t="s">
        <v>397</v>
      </c>
      <c r="B154" s="1" t="s">
        <v>1211</v>
      </c>
      <c r="C154" s="36" t="str">
        <f>HYPERLINK("https://www.library.pref.chiba.lg.jp/licsxp-iopac/WOpacMsgNewListToTifTilDetailAction.do?tilcod=1000000328598","富浦の昔ばなし")</f>
        <v>富浦の昔ばなし</v>
      </c>
      <c r="D154" s="12" t="s">
        <v>16</v>
      </c>
      <c r="E154" s="13">
        <v>2000</v>
      </c>
      <c r="F154" s="11" t="s">
        <v>303</v>
      </c>
      <c r="G154" s="59" t="s">
        <v>5</v>
      </c>
      <c r="H154" s="1" t="s">
        <v>18</v>
      </c>
      <c r="I154" s="41" t="s">
        <v>112</v>
      </c>
      <c r="J154" s="10" t="s">
        <v>35</v>
      </c>
    </row>
    <row r="155" spans="1:10" ht="21">
      <c r="A155" s="1" t="s">
        <v>398</v>
      </c>
      <c r="B155" s="1" t="s">
        <v>1212</v>
      </c>
      <c r="C155" s="36" t="str">
        <f>HYPERLINK("https://www.library.pref.chiba.lg.jp/licsxp-iopac/WOpacMsgNewListToTifTilDetailAction.do?tilcod=1000000614584","安房の昔ばなし")</f>
        <v>安房の昔ばなし</v>
      </c>
      <c r="D155" s="12" t="s">
        <v>1213</v>
      </c>
      <c r="E155" s="13">
        <v>1986</v>
      </c>
      <c r="F155" s="11" t="s">
        <v>300</v>
      </c>
      <c r="G155" s="59" t="s">
        <v>5</v>
      </c>
      <c r="H155" s="1" t="s">
        <v>16</v>
      </c>
      <c r="I155" s="41"/>
      <c r="J155" s="10" t="s">
        <v>35</v>
      </c>
    </row>
    <row r="156" spans="1:10" ht="21">
      <c r="A156" s="1" t="s">
        <v>398</v>
      </c>
      <c r="B156" s="1" t="s">
        <v>1212</v>
      </c>
      <c r="C156" s="36" t="str">
        <f>HYPERLINK("https://www.library.pref.chiba.lg.jp/licsxp-iopac/WOpacMsgNewListToTifTilDetailAction.do?tilcod=1000000328598","富浦の昔ばなし")</f>
        <v>富浦の昔ばなし</v>
      </c>
      <c r="D156" s="12" t="s">
        <v>16</v>
      </c>
      <c r="E156" s="13">
        <v>2000</v>
      </c>
      <c r="F156" s="11" t="s">
        <v>303</v>
      </c>
      <c r="G156" s="59" t="s">
        <v>5</v>
      </c>
      <c r="H156" s="1" t="s">
        <v>18</v>
      </c>
      <c r="I156" s="41"/>
      <c r="J156" s="10" t="s">
        <v>35</v>
      </c>
    </row>
    <row r="157" spans="1:10" ht="21">
      <c r="A157" s="1" t="s">
        <v>399</v>
      </c>
      <c r="B157" s="1" t="s">
        <v>1214</v>
      </c>
      <c r="C157" s="36" t="str">
        <f>HYPERLINK("https://www.library.pref.chiba.lg.jp/licsxp-iopac/WOpacMsgNewListToTifTilDetailAction.do?tilcod=1000000328598","富浦の昔ばなし")</f>
        <v>富浦の昔ばなし</v>
      </c>
      <c r="D157" s="12" t="s">
        <v>16</v>
      </c>
      <c r="E157" s="13">
        <v>2000</v>
      </c>
      <c r="F157" s="11" t="s">
        <v>303</v>
      </c>
      <c r="G157" s="59" t="s">
        <v>5</v>
      </c>
      <c r="H157" s="1" t="s">
        <v>18</v>
      </c>
      <c r="I157" s="41"/>
      <c r="J157" s="10" t="s">
        <v>35</v>
      </c>
    </row>
    <row r="158" spans="1:10" ht="21">
      <c r="A158" s="1" t="s">
        <v>400</v>
      </c>
      <c r="B158" s="1" t="s">
        <v>1215</v>
      </c>
      <c r="C158" s="36" t="str">
        <f>HYPERLINK("https://www.library.pref.chiba.lg.jp/licsxp-iopac/WOpacMsgNewListToTifTilDetailAction.do?tilcod=1000000328598","富浦の昔ばなし")</f>
        <v>富浦の昔ばなし</v>
      </c>
      <c r="D158" s="12" t="s">
        <v>16</v>
      </c>
      <c r="E158" s="13">
        <v>2000</v>
      </c>
      <c r="F158" s="11" t="s">
        <v>303</v>
      </c>
      <c r="G158" s="59" t="s">
        <v>5</v>
      </c>
      <c r="H158" s="1" t="s">
        <v>18</v>
      </c>
      <c r="I158" s="41" t="s">
        <v>201</v>
      </c>
      <c r="J158" s="10" t="s">
        <v>35</v>
      </c>
    </row>
    <row r="159" spans="1:10" ht="31.5" customHeight="1">
      <c r="A159" s="1" t="s">
        <v>401</v>
      </c>
      <c r="B159" s="1" t="s">
        <v>1216</v>
      </c>
      <c r="C159" s="36" t="str">
        <f>HYPERLINK("https://www.library.pref.chiba.lg.jp/licsxp-iopac/WOpacMsgNewListToTifTilDetailAction.do?tilcod=1000000727524","富浦の昔ばなし　第２集")</f>
        <v>富浦の昔ばなし　第２集</v>
      </c>
      <c r="D159" s="12" t="s">
        <v>1097</v>
      </c>
      <c r="E159" s="13">
        <v>2006</v>
      </c>
      <c r="F159" s="11" t="s">
        <v>302</v>
      </c>
      <c r="G159" s="59" t="s">
        <v>5</v>
      </c>
      <c r="H159" s="1" t="s">
        <v>18</v>
      </c>
      <c r="I159" s="41" t="s">
        <v>215</v>
      </c>
      <c r="J159" s="10" t="s">
        <v>35</v>
      </c>
    </row>
    <row r="160" spans="1:10" ht="21">
      <c r="A160" s="1" t="s">
        <v>402</v>
      </c>
      <c r="B160" s="1" t="s">
        <v>1217</v>
      </c>
      <c r="C160" s="36" t="str">
        <f>HYPERLINK("https://www.library.pref.chiba.lg.jp/licsxp-iopac/WOpacMsgNewListToTifTilDetailAction.do?tilcod=1000000328598","富浦の昔ばなし")</f>
        <v>富浦の昔ばなし</v>
      </c>
      <c r="D160" s="12" t="s">
        <v>16</v>
      </c>
      <c r="E160" s="13">
        <v>2000</v>
      </c>
      <c r="F160" s="11" t="s">
        <v>303</v>
      </c>
      <c r="G160" s="59" t="s">
        <v>5</v>
      </c>
      <c r="H160" s="1" t="s">
        <v>18</v>
      </c>
      <c r="I160" s="41" t="s">
        <v>122</v>
      </c>
      <c r="J160" s="10" t="s">
        <v>35</v>
      </c>
    </row>
    <row r="161" spans="1:10" ht="31.5" customHeight="1">
      <c r="A161" s="1" t="s">
        <v>687</v>
      </c>
      <c r="B161" s="1" t="s">
        <v>1218</v>
      </c>
      <c r="C161" s="36" t="str">
        <f>HYPERLINK("https://www.library.pref.chiba.lg.jp/licsxp-iopac/WOpacMsgNewListToTifTilDetailAction.do?tilcod=1000000727524","富浦の昔ばなし　第２集")</f>
        <v>富浦の昔ばなし　第２集</v>
      </c>
      <c r="D161" s="12" t="s">
        <v>11</v>
      </c>
      <c r="E161" s="13">
        <v>2006</v>
      </c>
      <c r="F161" s="11" t="s">
        <v>302</v>
      </c>
      <c r="G161" s="59" t="s">
        <v>5</v>
      </c>
      <c r="H161" s="1" t="s">
        <v>18</v>
      </c>
      <c r="I161" s="41" t="s">
        <v>245</v>
      </c>
      <c r="J161" s="10" t="s">
        <v>35</v>
      </c>
    </row>
    <row r="162" spans="1:10" ht="21">
      <c r="A162" s="1" t="s">
        <v>403</v>
      </c>
      <c r="B162" s="1" t="s">
        <v>1219</v>
      </c>
      <c r="C162" s="36" t="str">
        <f>HYPERLINK("https://www.library.pref.chiba.lg.jp/licsxp-iopac/WOpacMsgNewListToTifTilDetailAction.do?tilcod=1000000328598","富浦の昔ばなし")</f>
        <v>富浦の昔ばなし</v>
      </c>
      <c r="D162" s="12" t="s">
        <v>16</v>
      </c>
      <c r="E162" s="13">
        <v>2000</v>
      </c>
      <c r="F162" s="11" t="s">
        <v>303</v>
      </c>
      <c r="G162" s="59" t="s">
        <v>5</v>
      </c>
      <c r="H162" s="1" t="s">
        <v>18</v>
      </c>
      <c r="I162" s="41"/>
      <c r="J162" s="10" t="s">
        <v>35</v>
      </c>
    </row>
    <row r="163" spans="1:10" ht="21">
      <c r="A163" s="1" t="s">
        <v>404</v>
      </c>
      <c r="B163" s="1" t="s">
        <v>1220</v>
      </c>
      <c r="C163" s="36" t="str">
        <f>HYPERLINK("https://www.library.pref.chiba.lg.jp/licsxp-iopac/WOpacMsgNewListToTifTilDetailAction.do?tilcod=1000000328598","富浦の昔ばなし")</f>
        <v>富浦の昔ばなし</v>
      </c>
      <c r="D163" s="12" t="s">
        <v>16</v>
      </c>
      <c r="E163" s="13">
        <v>2000</v>
      </c>
      <c r="F163" s="11" t="s">
        <v>303</v>
      </c>
      <c r="G163" s="59" t="s">
        <v>5</v>
      </c>
      <c r="H163" s="1" t="s">
        <v>18</v>
      </c>
      <c r="I163" s="41"/>
      <c r="J163" s="10" t="s">
        <v>35</v>
      </c>
    </row>
    <row r="164" spans="1:10" ht="21">
      <c r="A164" s="1" t="s">
        <v>405</v>
      </c>
      <c r="B164" s="1" t="s">
        <v>1221</v>
      </c>
      <c r="C164" s="36" t="str">
        <f>HYPERLINK("https://www.library.pref.chiba.lg.jp/licsxp-iopac/WOpacMsgNewListToTifTilDetailAction.do?tilcod=1000000328598","富浦の昔ばなし")</f>
        <v>富浦の昔ばなし</v>
      </c>
      <c r="D164" s="12" t="s">
        <v>16</v>
      </c>
      <c r="E164" s="13">
        <v>2000</v>
      </c>
      <c r="F164" s="11" t="s">
        <v>303</v>
      </c>
      <c r="G164" s="59" t="s">
        <v>5</v>
      </c>
      <c r="H164" s="1" t="s">
        <v>18</v>
      </c>
      <c r="I164" s="41" t="s">
        <v>173</v>
      </c>
      <c r="J164" s="10" t="s">
        <v>35</v>
      </c>
    </row>
    <row r="165" spans="1:10" ht="31.5" customHeight="1">
      <c r="A165" s="1" t="s">
        <v>406</v>
      </c>
      <c r="B165" s="1" t="s">
        <v>1222</v>
      </c>
      <c r="C165" s="36" t="str">
        <f>HYPERLINK("https://www.library.pref.chiba.lg.jp/licsxp-iopac/WOpacMsgNewListToTifTilDetailAction.do?tilcod=1000000727524","富浦の昔ばなし　第２集")</f>
        <v>富浦の昔ばなし　第２集</v>
      </c>
      <c r="D165" s="12" t="s">
        <v>1223</v>
      </c>
      <c r="E165" s="13">
        <v>2006</v>
      </c>
      <c r="F165" s="11" t="s">
        <v>302</v>
      </c>
      <c r="G165" s="59" t="s">
        <v>5</v>
      </c>
      <c r="H165" s="1" t="s">
        <v>18</v>
      </c>
      <c r="I165" s="41"/>
      <c r="J165" s="10" t="s">
        <v>35</v>
      </c>
    </row>
    <row r="166" spans="1:10" ht="21">
      <c r="A166" s="1" t="s">
        <v>407</v>
      </c>
      <c r="B166" s="1" t="s">
        <v>1224</v>
      </c>
      <c r="C166" s="36" t="str">
        <f>HYPERLINK("https://www.library.pref.chiba.lg.jp/licsxp-iopac/WOpacMsgNewListToTifTilDetailAction.do?tilcod=1000000328598","富浦の昔ばなし")</f>
        <v>富浦の昔ばなし</v>
      </c>
      <c r="D166" s="12" t="s">
        <v>16</v>
      </c>
      <c r="E166" s="13">
        <v>2000</v>
      </c>
      <c r="F166" s="11" t="s">
        <v>303</v>
      </c>
      <c r="G166" s="59" t="s">
        <v>5</v>
      </c>
      <c r="H166" s="1" t="s">
        <v>18</v>
      </c>
      <c r="I166" s="41" t="s">
        <v>202</v>
      </c>
      <c r="J166" s="10" t="s">
        <v>35</v>
      </c>
    </row>
    <row r="167" spans="1:10" ht="21">
      <c r="A167" s="1" t="s">
        <v>671</v>
      </c>
      <c r="B167" s="1" t="s">
        <v>1225</v>
      </c>
      <c r="C167" s="36" t="str">
        <f>HYPERLINK("https://www.library.pref.chiba.lg.jp/licsxp-iopac/WOpacMsgNewListToTifTilDetailAction.do?tilcod=1000000328598","富浦の昔ばなし")</f>
        <v>富浦の昔ばなし</v>
      </c>
      <c r="D167" s="12" t="s">
        <v>16</v>
      </c>
      <c r="E167" s="13">
        <v>2000</v>
      </c>
      <c r="F167" s="11" t="s">
        <v>303</v>
      </c>
      <c r="G167" s="59" t="s">
        <v>5</v>
      </c>
      <c r="H167" s="1" t="s">
        <v>18</v>
      </c>
      <c r="I167" s="41" t="s">
        <v>153</v>
      </c>
      <c r="J167" s="10" t="s">
        <v>35</v>
      </c>
    </row>
    <row r="168" spans="1:10" ht="31.5" customHeight="1">
      <c r="A168" s="1" t="s">
        <v>408</v>
      </c>
      <c r="B168" s="1" t="s">
        <v>1226</v>
      </c>
      <c r="C168" s="36" t="str">
        <f>HYPERLINK("https://www.library.pref.chiba.lg.jp/licsxp-iopac/WOpacMsgNewListToTifTilDetailAction.do?tilcod=1000000727524","富浦の昔ばなし　第２集")</f>
        <v>富浦の昔ばなし　第２集</v>
      </c>
      <c r="D168" s="12" t="s">
        <v>1097</v>
      </c>
      <c r="E168" s="13">
        <v>2006</v>
      </c>
      <c r="F168" s="11" t="s">
        <v>302</v>
      </c>
      <c r="G168" s="59" t="s">
        <v>5</v>
      </c>
      <c r="H168" s="1" t="s">
        <v>18</v>
      </c>
      <c r="I168" s="41" t="s">
        <v>153</v>
      </c>
      <c r="J168" s="10" t="s">
        <v>35</v>
      </c>
    </row>
    <row r="169" spans="1:10" ht="21">
      <c r="A169" s="1" t="s">
        <v>1227</v>
      </c>
      <c r="B169" s="1" t="s">
        <v>1228</v>
      </c>
      <c r="C169" s="40" t="str">
        <f>HYPERLINK("https://www.library.pref.chiba.lg.jp/licsxp-iopac/WOpacMsgNewListToTifTilDetailAction.do?tilcod=1000000663013","ふるさとお話の旅　３")</f>
        <v>ふるさとお話の旅　３</v>
      </c>
      <c r="D169" s="12" t="s">
        <v>29</v>
      </c>
      <c r="E169" s="13">
        <v>2005</v>
      </c>
      <c r="F169" s="11" t="s">
        <v>1111</v>
      </c>
      <c r="G169" s="59" t="s">
        <v>5</v>
      </c>
      <c r="H169" s="1" t="s">
        <v>30</v>
      </c>
      <c r="I169" s="41" t="s">
        <v>49</v>
      </c>
      <c r="J169" s="10" t="s">
        <v>35</v>
      </c>
    </row>
    <row r="170" spans="1:10" ht="21">
      <c r="A170" s="1" t="s">
        <v>409</v>
      </c>
      <c r="B170" s="1" t="s">
        <v>1229</v>
      </c>
      <c r="C170" s="36" t="str">
        <f>HYPERLINK("https://www.library.pref.chiba.lg.jp/licsxp-iopac/WOpacMsgNewListToTifTilDetailAction.do?tilcod=1000000328598","富浦の昔ばなし")</f>
        <v>富浦の昔ばなし</v>
      </c>
      <c r="D170" s="12" t="s">
        <v>16</v>
      </c>
      <c r="E170" s="13">
        <v>2000</v>
      </c>
      <c r="F170" s="11" t="s">
        <v>303</v>
      </c>
      <c r="G170" s="59" t="s">
        <v>5</v>
      </c>
      <c r="H170" s="1" t="s">
        <v>18</v>
      </c>
      <c r="I170" s="41" t="s">
        <v>161</v>
      </c>
      <c r="J170" s="10" t="s">
        <v>35</v>
      </c>
    </row>
    <row r="171" spans="1:10" ht="31.5" customHeight="1">
      <c r="A171" s="1" t="s">
        <v>410</v>
      </c>
      <c r="B171" s="1" t="s">
        <v>1230</v>
      </c>
      <c r="C171" s="36" t="str">
        <f>HYPERLINK("https://www.library.pref.chiba.lg.jp/licsxp-iopac/WOpacMsgNewListToTifTilDetailAction.do?tilcod=1000000727524","富浦の昔ばなし　第２集")</f>
        <v>富浦の昔ばなし　第２集</v>
      </c>
      <c r="D171" s="12" t="s">
        <v>1097</v>
      </c>
      <c r="E171" s="13">
        <v>2006</v>
      </c>
      <c r="F171" s="11" t="s">
        <v>302</v>
      </c>
      <c r="G171" s="59" t="s">
        <v>5</v>
      </c>
      <c r="H171" s="1" t="s">
        <v>18</v>
      </c>
      <c r="I171" s="41" t="s">
        <v>112</v>
      </c>
      <c r="J171" s="10" t="s">
        <v>35</v>
      </c>
    </row>
    <row r="172" spans="1:10" ht="21">
      <c r="A172" s="1" t="s">
        <v>411</v>
      </c>
      <c r="B172" s="1" t="s">
        <v>1231</v>
      </c>
      <c r="C172" s="36" t="str">
        <f>HYPERLINK("https://www.library.pref.chiba.lg.jp/licsxp-iopac/WOpacMsgNewListToTifTilDetailAction.do?tilcod=1000000328598","富浦の昔ばなし")</f>
        <v>富浦の昔ばなし</v>
      </c>
      <c r="D172" s="12" t="s">
        <v>16</v>
      </c>
      <c r="E172" s="13">
        <v>2000</v>
      </c>
      <c r="F172" s="11" t="s">
        <v>303</v>
      </c>
      <c r="G172" s="59" t="s">
        <v>5</v>
      </c>
      <c r="H172" s="1" t="s">
        <v>18</v>
      </c>
      <c r="I172" s="41" t="s">
        <v>112</v>
      </c>
      <c r="J172" s="10" t="s">
        <v>35</v>
      </c>
    </row>
    <row r="173" spans="1:10" ht="21">
      <c r="A173" s="1" t="s">
        <v>412</v>
      </c>
      <c r="B173" s="1" t="s">
        <v>1232</v>
      </c>
      <c r="C173" s="36" t="str">
        <f>HYPERLINK("https://www.library.pref.chiba.lg.jp/licsxp-iopac/WOpacMsgNewListToTifTilDetailAction.do?tilcod=1000000328598","富浦の昔ばなし")</f>
        <v>富浦の昔ばなし</v>
      </c>
      <c r="D173" s="12" t="s">
        <v>16</v>
      </c>
      <c r="E173" s="13">
        <v>2000</v>
      </c>
      <c r="F173" s="11" t="s">
        <v>303</v>
      </c>
      <c r="G173" s="59" t="s">
        <v>5</v>
      </c>
      <c r="H173" s="1" t="s">
        <v>18</v>
      </c>
      <c r="I173" s="41" t="s">
        <v>125</v>
      </c>
      <c r="J173" s="10" t="s">
        <v>35</v>
      </c>
    </row>
    <row r="174" spans="1:10" ht="21">
      <c r="A174" s="1" t="s">
        <v>413</v>
      </c>
      <c r="B174" s="1" t="s">
        <v>1233</v>
      </c>
      <c r="C174" s="36" t="str">
        <f>HYPERLINK("https://www.library.pref.chiba.lg.jp/licsxp-iopac/WOpacMsgNewListToTifTilDetailAction.do?tilcod=1000000328598","富浦の昔ばなし")</f>
        <v>富浦の昔ばなし</v>
      </c>
      <c r="D174" s="12" t="s">
        <v>16</v>
      </c>
      <c r="E174" s="13">
        <v>2000</v>
      </c>
      <c r="F174" s="11" t="s">
        <v>303</v>
      </c>
      <c r="G174" s="59" t="s">
        <v>5</v>
      </c>
      <c r="H174" s="1" t="s">
        <v>18</v>
      </c>
      <c r="I174" s="41" t="s">
        <v>97</v>
      </c>
      <c r="J174" s="10" t="s">
        <v>35</v>
      </c>
    </row>
    <row r="175" spans="1:10" ht="21">
      <c r="A175" s="1" t="s">
        <v>414</v>
      </c>
      <c r="B175" s="1" t="s">
        <v>1234</v>
      </c>
      <c r="C175" s="36" t="str">
        <f>HYPERLINK("https://www.library.pref.chiba.lg.jp/licsxp-iopac/WOpacMsgNewListToTifTilDetailAction.do?tilcod=1000000328598","富浦の昔ばなし")</f>
        <v>富浦の昔ばなし</v>
      </c>
      <c r="D175" s="12" t="s">
        <v>16</v>
      </c>
      <c r="E175" s="13">
        <v>2000</v>
      </c>
      <c r="F175" s="11" t="s">
        <v>303</v>
      </c>
      <c r="G175" s="59" t="s">
        <v>5</v>
      </c>
      <c r="H175" s="1" t="s">
        <v>18</v>
      </c>
      <c r="I175" s="41" t="s">
        <v>112</v>
      </c>
      <c r="J175" s="10" t="s">
        <v>35</v>
      </c>
    </row>
    <row r="176" spans="1:10" ht="31.5" customHeight="1">
      <c r="A176" s="1" t="s">
        <v>415</v>
      </c>
      <c r="B176" s="1" t="s">
        <v>1235</v>
      </c>
      <c r="C176" s="36" t="str">
        <f>HYPERLINK("https://www.library.pref.chiba.lg.jp/licsxp-iopac/WOpacMsgNewListToTifTilDetailAction.do?tilcod=1000000727524","富浦の昔ばなし　第２集")</f>
        <v>富浦の昔ばなし　第２集</v>
      </c>
      <c r="D176" s="12" t="s">
        <v>1097</v>
      </c>
      <c r="E176" s="13">
        <v>2006</v>
      </c>
      <c r="F176" s="11" t="s">
        <v>302</v>
      </c>
      <c r="G176" s="59" t="s">
        <v>5</v>
      </c>
      <c r="H176" s="1" t="s">
        <v>18</v>
      </c>
      <c r="I176" s="41"/>
      <c r="J176" s="10" t="s">
        <v>35</v>
      </c>
    </row>
    <row r="177" spans="1:10" ht="31.5" customHeight="1">
      <c r="A177" s="1" t="s">
        <v>688</v>
      </c>
      <c r="B177" s="1" t="s">
        <v>1236</v>
      </c>
      <c r="C177" s="36" t="str">
        <f>HYPERLINK("https://www.library.pref.chiba.lg.jp/licsxp-iopac/WOpacMsgNewListToTifTilDetailAction.do?tilcod=1000000727524","富浦の昔ばなし　第２集")</f>
        <v>富浦の昔ばなし　第２集</v>
      </c>
      <c r="D177" s="12" t="s">
        <v>11</v>
      </c>
      <c r="E177" s="13">
        <v>2006</v>
      </c>
      <c r="F177" s="11" t="s">
        <v>302</v>
      </c>
      <c r="G177" s="59" t="s">
        <v>5</v>
      </c>
      <c r="H177" s="1" t="s">
        <v>18</v>
      </c>
      <c r="I177" s="41" t="s">
        <v>110</v>
      </c>
      <c r="J177" s="10" t="s">
        <v>35</v>
      </c>
    </row>
    <row r="178" spans="1:10" ht="21">
      <c r="A178" s="1" t="s">
        <v>826</v>
      </c>
      <c r="B178" s="1" t="s">
        <v>1237</v>
      </c>
      <c r="C178" s="40" t="str">
        <f>HYPERLINK("https://www.library.pref.chiba.lg.jp/licsxp-iopac/WOpacMsgNewListToTifTilDetailAction.do?tilcod=1000000905526","千葉のふるさとむかし話")</f>
        <v>千葉のふるさとむかし話</v>
      </c>
      <c r="D178" s="12" t="s">
        <v>926</v>
      </c>
      <c r="E178" s="13">
        <v>1992</v>
      </c>
      <c r="F178" s="11" t="s">
        <v>299</v>
      </c>
      <c r="G178" s="59" t="s">
        <v>5</v>
      </c>
      <c r="H178" s="1" t="s">
        <v>1238</v>
      </c>
      <c r="I178" s="41" t="s">
        <v>78</v>
      </c>
      <c r="J178" s="10" t="s">
        <v>35</v>
      </c>
    </row>
    <row r="179" spans="1:10" ht="21">
      <c r="A179" s="1" t="s">
        <v>797</v>
      </c>
      <c r="B179" s="1" t="s">
        <v>1239</v>
      </c>
      <c r="C179" s="36" t="str">
        <f>HYPERLINK("https://www.library.pref.chiba.lg.jp/licsxp-iopac/WOpacMsgNewListToTifTilDetailAction.do?tilcod=1000000328598","富浦の昔ばなし")</f>
        <v>富浦の昔ばなし</v>
      </c>
      <c r="D179" s="12" t="s">
        <v>16</v>
      </c>
      <c r="E179" s="13">
        <v>2000</v>
      </c>
      <c r="F179" s="11" t="s">
        <v>303</v>
      </c>
      <c r="G179" s="59" t="s">
        <v>5</v>
      </c>
      <c r="H179" s="1" t="s">
        <v>18</v>
      </c>
      <c r="I179" s="41" t="s">
        <v>71</v>
      </c>
      <c r="J179" s="10" t="s">
        <v>35</v>
      </c>
    </row>
    <row r="180" spans="1:10" ht="21">
      <c r="A180" s="1" t="s">
        <v>761</v>
      </c>
      <c r="B180" s="1" t="s">
        <v>1240</v>
      </c>
      <c r="C180" s="36" t="str">
        <f>HYPERLINK("https://www.library.pref.chiba.lg.jp/licsxp-iopac/WOpacMsgNewListToTifTilDetailAction.do?tilcod=1000000328598","富浦の昔ばなし")</f>
        <v>富浦の昔ばなし</v>
      </c>
      <c r="D180" s="12" t="s">
        <v>16</v>
      </c>
      <c r="E180" s="13">
        <v>2000</v>
      </c>
      <c r="F180" s="11" t="s">
        <v>303</v>
      </c>
      <c r="G180" s="59" t="s">
        <v>5</v>
      </c>
      <c r="H180" s="1" t="s">
        <v>18</v>
      </c>
      <c r="I180" s="41" t="s">
        <v>71</v>
      </c>
      <c r="J180" s="10" t="s">
        <v>35</v>
      </c>
    </row>
    <row r="181" spans="1:10" ht="21">
      <c r="A181" s="1" t="s">
        <v>720</v>
      </c>
      <c r="B181" s="1" t="s">
        <v>1241</v>
      </c>
      <c r="C181" s="36" t="str">
        <f>HYPERLINK("https://www.library.pref.chiba.lg.jp/licsxp-iopac/WOpacMsgNewListToTifTilDetailAction.do?tilcod=1000000614584","安房の昔ばなし")</f>
        <v>安房の昔ばなし</v>
      </c>
      <c r="D181" s="12" t="s">
        <v>1242</v>
      </c>
      <c r="E181" s="13">
        <v>1986</v>
      </c>
      <c r="F181" s="11" t="s">
        <v>300</v>
      </c>
      <c r="G181" s="59" t="s">
        <v>5</v>
      </c>
      <c r="H181" s="1" t="s">
        <v>16</v>
      </c>
      <c r="I181" s="41" t="s">
        <v>83</v>
      </c>
      <c r="J181" s="10" t="s">
        <v>35</v>
      </c>
    </row>
    <row r="182" spans="1:10" ht="21">
      <c r="A182" s="1" t="s">
        <v>416</v>
      </c>
      <c r="B182" s="1" t="s">
        <v>1243</v>
      </c>
      <c r="C182" s="36" t="str">
        <f>HYPERLINK("https://www.library.pref.chiba.lg.jp/licsxp-iopac/WOpacMsgNewListToTifTilDetailAction.do?tilcod=1000000328598","富浦の昔ばなし")</f>
        <v>富浦の昔ばなし</v>
      </c>
      <c r="D182" s="12" t="s">
        <v>16</v>
      </c>
      <c r="E182" s="13">
        <v>2000</v>
      </c>
      <c r="F182" s="11" t="s">
        <v>303</v>
      </c>
      <c r="G182" s="59" t="s">
        <v>5</v>
      </c>
      <c r="H182" s="1" t="s">
        <v>18</v>
      </c>
      <c r="I182" s="41" t="s">
        <v>174</v>
      </c>
      <c r="J182" s="10" t="s">
        <v>35</v>
      </c>
    </row>
    <row r="183" spans="1:10" ht="21">
      <c r="A183" s="1" t="s">
        <v>689</v>
      </c>
      <c r="B183" s="1" t="s">
        <v>1244</v>
      </c>
      <c r="C183" s="36" t="str">
        <f>HYPERLINK("https://www.library.pref.chiba.lg.jp/licsxp-iopac/WOpacMsgNewListToTifTilDetailAction.do?tilcod=1000000328598","富浦の昔ばなし")</f>
        <v>富浦の昔ばなし</v>
      </c>
      <c r="D183" s="12" t="s">
        <v>16</v>
      </c>
      <c r="E183" s="13">
        <v>2000</v>
      </c>
      <c r="F183" s="11" t="s">
        <v>303</v>
      </c>
      <c r="G183" s="59" t="s">
        <v>5</v>
      </c>
      <c r="H183" s="1" t="s">
        <v>18</v>
      </c>
      <c r="I183" s="41" t="s">
        <v>132</v>
      </c>
      <c r="J183" s="10" t="s">
        <v>35</v>
      </c>
    </row>
    <row r="184" spans="1:10" ht="21">
      <c r="A184" s="1" t="s">
        <v>417</v>
      </c>
      <c r="B184" s="1" t="s">
        <v>1245</v>
      </c>
      <c r="C184" s="36" t="str">
        <f>HYPERLINK("https://www.library.pref.chiba.lg.jp/licsxp-iopac/WOpacMsgNewListToTifTilDetailAction.do?tilcod=1000000328598","富浦の昔ばなし")</f>
        <v>富浦の昔ばなし</v>
      </c>
      <c r="D184" s="12" t="s">
        <v>16</v>
      </c>
      <c r="E184" s="13">
        <v>2000</v>
      </c>
      <c r="F184" s="11" t="s">
        <v>303</v>
      </c>
      <c r="G184" s="59" t="s">
        <v>5</v>
      </c>
      <c r="H184" s="1" t="s">
        <v>18</v>
      </c>
      <c r="I184" s="41" t="s">
        <v>110</v>
      </c>
      <c r="J184" s="10" t="s">
        <v>35</v>
      </c>
    </row>
    <row r="185" spans="1:10" ht="21">
      <c r="A185" s="1" t="s">
        <v>690</v>
      </c>
      <c r="B185" s="1" t="s">
        <v>1246</v>
      </c>
      <c r="C185" s="36" t="str">
        <f>HYPERLINK("https://www.library.pref.chiba.lg.jp/licsxp-iopac/WOpacMsgNewListToTifTilDetailAction.do?tilcod=1000000328598","富浦の昔ばなし")</f>
        <v>富浦の昔ばなし</v>
      </c>
      <c r="D185" s="12" t="s">
        <v>16</v>
      </c>
      <c r="E185" s="13">
        <v>2000</v>
      </c>
      <c r="F185" s="11" t="s">
        <v>303</v>
      </c>
      <c r="G185" s="59" t="s">
        <v>5</v>
      </c>
      <c r="H185" s="1" t="s">
        <v>18</v>
      </c>
      <c r="I185" s="41"/>
      <c r="J185" s="10" t="s">
        <v>35</v>
      </c>
    </row>
    <row r="186" spans="1:10" ht="31.5" customHeight="1">
      <c r="A186" s="1" t="s">
        <v>418</v>
      </c>
      <c r="B186" s="1" t="s">
        <v>1247</v>
      </c>
      <c r="C186" s="36" t="str">
        <f>HYPERLINK("https://www.library.pref.chiba.lg.jp/licsxp-iopac/WOpacMsgNewListToTifTilDetailAction.do?tilcod=1000000727524","富浦の昔ばなし　第２集")</f>
        <v>富浦の昔ばなし　第２集</v>
      </c>
      <c r="D186" s="12" t="s">
        <v>11</v>
      </c>
      <c r="E186" s="13">
        <v>2006</v>
      </c>
      <c r="F186" s="11" t="s">
        <v>302</v>
      </c>
      <c r="G186" s="59" t="s">
        <v>5</v>
      </c>
      <c r="H186" s="1" t="s">
        <v>18</v>
      </c>
      <c r="I186" s="41" t="s">
        <v>248</v>
      </c>
      <c r="J186" s="10" t="s">
        <v>35</v>
      </c>
    </row>
    <row r="187" spans="1:10" ht="31.5" customHeight="1">
      <c r="A187" s="1" t="s">
        <v>419</v>
      </c>
      <c r="B187" s="1" t="s">
        <v>1248</v>
      </c>
      <c r="C187" s="36" t="str">
        <f>HYPERLINK("https://www.library.pref.chiba.lg.jp/licsxp-iopac/WOpacMsgNewListToTifTilDetailAction.do?tilcod=1000000727524","富浦の昔ばなし　第２集")</f>
        <v>富浦の昔ばなし　第２集</v>
      </c>
      <c r="D187" s="12" t="s">
        <v>11</v>
      </c>
      <c r="E187" s="13">
        <v>2006</v>
      </c>
      <c r="F187" s="11" t="s">
        <v>302</v>
      </c>
      <c r="G187" s="59" t="s">
        <v>5</v>
      </c>
      <c r="H187" s="1" t="s">
        <v>18</v>
      </c>
      <c r="I187" s="41"/>
      <c r="J187" s="10" t="s">
        <v>35</v>
      </c>
    </row>
    <row r="188" spans="1:10" ht="21">
      <c r="A188" s="1" t="s">
        <v>691</v>
      </c>
      <c r="B188" s="1" t="s">
        <v>1249</v>
      </c>
      <c r="C188" s="36" t="str">
        <f>HYPERLINK("https://www.library.pref.chiba.lg.jp/licsxp-iopac/WOpacMsgNewListToTifTilDetailAction.do?tilcod=1000000328598","富浦の昔ばなし")</f>
        <v>富浦の昔ばなし</v>
      </c>
      <c r="D188" s="12" t="s">
        <v>16</v>
      </c>
      <c r="E188" s="13">
        <v>2000</v>
      </c>
      <c r="F188" s="11" t="s">
        <v>303</v>
      </c>
      <c r="G188" s="59" t="s">
        <v>5</v>
      </c>
      <c r="H188" s="1" t="s">
        <v>18</v>
      </c>
      <c r="I188" s="41" t="s">
        <v>142</v>
      </c>
      <c r="J188" s="10" t="s">
        <v>35</v>
      </c>
    </row>
    <row r="189" spans="1:10" ht="21">
      <c r="A189" s="1" t="s">
        <v>692</v>
      </c>
      <c r="B189" s="1" t="s">
        <v>1250</v>
      </c>
      <c r="C189" s="36" t="str">
        <f>HYPERLINK("https://www.library.pref.chiba.lg.jp/licsxp-iopac/WOpacMsgNewListToTifTilDetailAction.do?tilcod=1000000328598","富浦の昔ばなし")</f>
        <v>富浦の昔ばなし</v>
      </c>
      <c r="D189" s="12" t="s">
        <v>16</v>
      </c>
      <c r="E189" s="13">
        <v>2000</v>
      </c>
      <c r="F189" s="11" t="s">
        <v>303</v>
      </c>
      <c r="G189" s="59" t="s">
        <v>5</v>
      </c>
      <c r="H189" s="1" t="s">
        <v>18</v>
      </c>
      <c r="I189" s="41" t="s">
        <v>159</v>
      </c>
      <c r="J189" s="10" t="s">
        <v>35</v>
      </c>
    </row>
    <row r="190" spans="1:10" ht="21">
      <c r="A190" s="1" t="s">
        <v>693</v>
      </c>
      <c r="B190" s="1" t="s">
        <v>1251</v>
      </c>
      <c r="C190" s="36" t="str">
        <f>HYPERLINK("https://www.library.pref.chiba.lg.jp/licsxp-iopac/WOpacMsgNewListToTifTilDetailAction.do?tilcod=1000000328598","富浦の昔ばなし")</f>
        <v>富浦の昔ばなし</v>
      </c>
      <c r="D190" s="12" t="s">
        <v>16</v>
      </c>
      <c r="E190" s="13">
        <v>2000</v>
      </c>
      <c r="F190" s="11" t="s">
        <v>303</v>
      </c>
      <c r="G190" s="59" t="s">
        <v>5</v>
      </c>
      <c r="H190" s="1" t="s">
        <v>18</v>
      </c>
      <c r="I190" s="41" t="s">
        <v>104</v>
      </c>
      <c r="J190" s="10" t="s">
        <v>35</v>
      </c>
    </row>
    <row r="191" spans="1:10" ht="31.5" customHeight="1">
      <c r="A191" s="1" t="s">
        <v>420</v>
      </c>
      <c r="B191" s="1" t="s">
        <v>1252</v>
      </c>
      <c r="C191" s="36" t="str">
        <f>HYPERLINK("https://www.library.pref.chiba.lg.jp/licsxp-iopac/WOpacMsgNewListToTifTilDetailAction.do?tilcod=1000000727524","富浦の昔ばなし　第２集")</f>
        <v>富浦の昔ばなし　第２集</v>
      </c>
      <c r="D191" s="12" t="s">
        <v>1253</v>
      </c>
      <c r="E191" s="13">
        <v>2006</v>
      </c>
      <c r="F191" s="11" t="s">
        <v>302</v>
      </c>
      <c r="G191" s="59" t="s">
        <v>5</v>
      </c>
      <c r="H191" s="1" t="s">
        <v>18</v>
      </c>
      <c r="I191" s="41"/>
      <c r="J191" s="10" t="s">
        <v>35</v>
      </c>
    </row>
    <row r="192" spans="1:10" ht="21">
      <c r="A192" s="1" t="s">
        <v>421</v>
      </c>
      <c r="B192" s="1" t="s">
        <v>1254</v>
      </c>
      <c r="C192" s="36" t="str">
        <f>HYPERLINK("https://www.library.pref.chiba.lg.jp/licsxp-iopac/WOpacMsgNewListToTifTilDetailAction.do?tilcod=1000000328598","富浦の昔ばなし")</f>
        <v>富浦の昔ばなし</v>
      </c>
      <c r="D192" s="12" t="s">
        <v>16</v>
      </c>
      <c r="E192" s="13">
        <v>2000</v>
      </c>
      <c r="F192" s="11" t="s">
        <v>303</v>
      </c>
      <c r="G192" s="59" t="s">
        <v>5</v>
      </c>
      <c r="H192" s="1" t="s">
        <v>18</v>
      </c>
      <c r="I192" s="41" t="s">
        <v>99</v>
      </c>
      <c r="J192" s="10" t="s">
        <v>35</v>
      </c>
    </row>
    <row r="193" spans="1:10" ht="31.5" customHeight="1">
      <c r="A193" s="1" t="s">
        <v>1255</v>
      </c>
      <c r="B193" s="1" t="s">
        <v>1256</v>
      </c>
      <c r="C193" s="36" t="str">
        <f>HYPERLINK("https://www.library.pref.chiba.lg.jp/licsxp-iopac/WOpacMsgNewListToTifTilDetailAction.do?tilcod=1000000727524","富浦の昔ばなし　第２集")</f>
        <v>富浦の昔ばなし　第２集</v>
      </c>
      <c r="D193" s="12" t="s">
        <v>1097</v>
      </c>
      <c r="E193" s="13">
        <v>2006</v>
      </c>
      <c r="F193" s="11" t="s">
        <v>302</v>
      </c>
      <c r="G193" s="59" t="s">
        <v>5</v>
      </c>
      <c r="H193" s="1" t="s">
        <v>18</v>
      </c>
      <c r="I193" s="41" t="s">
        <v>236</v>
      </c>
      <c r="J193" s="10" t="s">
        <v>35</v>
      </c>
    </row>
    <row r="194" spans="1:10" ht="21">
      <c r="A194" s="1" t="s">
        <v>1257</v>
      </c>
      <c r="B194" s="1" t="s">
        <v>1258</v>
      </c>
      <c r="C194" s="36" t="str">
        <f>HYPERLINK("https://www.library.pref.chiba.lg.jp/licsxp-iopac/WOpacMsgNewListToTifTilDetailAction.do?tilcod=1000000328598","富浦の昔ばなし")</f>
        <v>富浦の昔ばなし</v>
      </c>
      <c r="D194" s="12" t="s">
        <v>16</v>
      </c>
      <c r="E194" s="13">
        <v>2000</v>
      </c>
      <c r="F194" s="11" t="s">
        <v>303</v>
      </c>
      <c r="G194" s="59" t="s">
        <v>5</v>
      </c>
      <c r="H194" s="1" t="s">
        <v>18</v>
      </c>
      <c r="I194" s="41" t="s">
        <v>205</v>
      </c>
      <c r="J194" s="10" t="s">
        <v>35</v>
      </c>
    </row>
    <row r="195" spans="1:10" ht="21">
      <c r="A195" s="1" t="s">
        <v>422</v>
      </c>
      <c r="B195" s="1" t="s">
        <v>1259</v>
      </c>
      <c r="C195" s="36" t="str">
        <f>HYPERLINK("https://www.library.pref.chiba.lg.jp/licsxp-iopac/WOpacMsgNewListToTifTilDetailAction.do?tilcod=1000000328598","富浦の昔ばなし")</f>
        <v>富浦の昔ばなし</v>
      </c>
      <c r="D195" s="12" t="s">
        <v>16</v>
      </c>
      <c r="E195" s="13">
        <v>2000</v>
      </c>
      <c r="F195" s="11" t="s">
        <v>303</v>
      </c>
      <c r="G195" s="59" t="s">
        <v>5</v>
      </c>
      <c r="H195" s="1" t="s">
        <v>18</v>
      </c>
      <c r="I195" s="41"/>
      <c r="J195" s="10" t="s">
        <v>35</v>
      </c>
    </row>
    <row r="196" spans="1:10" ht="21">
      <c r="A196" s="1" t="s">
        <v>423</v>
      </c>
      <c r="B196" s="1" t="s">
        <v>1260</v>
      </c>
      <c r="C196" s="36" t="str">
        <f>HYPERLINK("https://www.library.pref.chiba.lg.jp/licsxp-iopac/WOpacMsgNewListToTifTilDetailAction.do?tilcod=1000000328598","富浦の昔ばなし")</f>
        <v>富浦の昔ばなし</v>
      </c>
      <c r="D196" s="12" t="s">
        <v>16</v>
      </c>
      <c r="E196" s="13">
        <v>2000</v>
      </c>
      <c r="F196" s="11" t="s">
        <v>303</v>
      </c>
      <c r="G196" s="59" t="s">
        <v>5</v>
      </c>
      <c r="H196" s="1" t="s">
        <v>18</v>
      </c>
      <c r="I196" s="41" t="s">
        <v>138</v>
      </c>
      <c r="J196" s="10" t="s">
        <v>35</v>
      </c>
    </row>
    <row r="197" spans="1:10" s="5" customFormat="1" ht="21">
      <c r="A197" s="1" t="s">
        <v>424</v>
      </c>
      <c r="B197" s="1" t="s">
        <v>1261</v>
      </c>
      <c r="C197" s="36" t="str">
        <f>HYPERLINK("https://www.library.pref.chiba.lg.jp/licsxp-iopac/WOpacMsgNewListToTifTilDetailAction.do?tilcod=1000000328598","富浦の昔ばなし")</f>
        <v>富浦の昔ばなし</v>
      </c>
      <c r="D197" s="12" t="s">
        <v>16</v>
      </c>
      <c r="E197" s="13">
        <v>2000</v>
      </c>
      <c r="F197" s="11" t="s">
        <v>303</v>
      </c>
      <c r="G197" s="59" t="s">
        <v>5</v>
      </c>
      <c r="H197" s="1" t="s">
        <v>18</v>
      </c>
      <c r="I197" s="41" t="s">
        <v>105</v>
      </c>
      <c r="J197" s="10" t="s">
        <v>35</v>
      </c>
    </row>
    <row r="198" spans="1:10" ht="31.5" customHeight="1">
      <c r="A198" s="1" t="s">
        <v>694</v>
      </c>
      <c r="B198" s="1" t="s">
        <v>1262</v>
      </c>
      <c r="C198" s="36" t="str">
        <f>HYPERLINK("https://www.library.pref.chiba.lg.jp/licsxp-iopac/WOpacMsgNewListToTifTilDetailAction.do?tilcod=1000000727524","富浦の昔ばなし　第２集")</f>
        <v>富浦の昔ばなし　第２集</v>
      </c>
      <c r="D198" s="12" t="s">
        <v>1263</v>
      </c>
      <c r="E198" s="13">
        <v>2006</v>
      </c>
      <c r="F198" s="11" t="s">
        <v>302</v>
      </c>
      <c r="G198" s="59" t="s">
        <v>5</v>
      </c>
      <c r="H198" s="1" t="s">
        <v>18</v>
      </c>
      <c r="I198" s="41"/>
      <c r="J198" s="10" t="s">
        <v>35</v>
      </c>
    </row>
    <row r="199" spans="1:10" ht="21">
      <c r="A199" s="1" t="s">
        <v>695</v>
      </c>
      <c r="B199" s="1" t="s">
        <v>1264</v>
      </c>
      <c r="C199" s="36" t="str">
        <f aca="true" t="shared" si="3" ref="C199:C209">HYPERLINK("https://www.library.pref.chiba.lg.jp/licsxp-iopac/WOpacMsgNewListToTifTilDetailAction.do?tilcod=1000000328598","富浦の昔ばなし")</f>
        <v>富浦の昔ばなし</v>
      </c>
      <c r="D199" s="12" t="s">
        <v>16</v>
      </c>
      <c r="E199" s="13">
        <v>2000</v>
      </c>
      <c r="F199" s="11" t="s">
        <v>303</v>
      </c>
      <c r="G199" s="59" t="s">
        <v>5</v>
      </c>
      <c r="H199" s="1" t="s">
        <v>18</v>
      </c>
      <c r="I199" s="41" t="s">
        <v>99</v>
      </c>
      <c r="J199" s="10" t="s">
        <v>35</v>
      </c>
    </row>
    <row r="200" spans="1:10" ht="21">
      <c r="A200" s="1" t="s">
        <v>425</v>
      </c>
      <c r="B200" s="1" t="s">
        <v>1265</v>
      </c>
      <c r="C200" s="36" t="str">
        <f t="shared" si="3"/>
        <v>富浦の昔ばなし</v>
      </c>
      <c r="D200" s="12" t="s">
        <v>16</v>
      </c>
      <c r="E200" s="13">
        <v>2000</v>
      </c>
      <c r="F200" s="11" t="s">
        <v>303</v>
      </c>
      <c r="G200" s="59" t="s">
        <v>5</v>
      </c>
      <c r="H200" s="1" t="s">
        <v>18</v>
      </c>
      <c r="I200" s="41" t="s">
        <v>112</v>
      </c>
      <c r="J200" s="10" t="s">
        <v>35</v>
      </c>
    </row>
    <row r="201" spans="1:10" ht="21">
      <c r="A201" s="1" t="s">
        <v>426</v>
      </c>
      <c r="B201" s="1" t="s">
        <v>1266</v>
      </c>
      <c r="C201" s="36" t="str">
        <f t="shared" si="3"/>
        <v>富浦の昔ばなし</v>
      </c>
      <c r="D201" s="12" t="s">
        <v>16</v>
      </c>
      <c r="E201" s="13">
        <v>2000</v>
      </c>
      <c r="F201" s="11" t="s">
        <v>303</v>
      </c>
      <c r="G201" s="59" t="s">
        <v>5</v>
      </c>
      <c r="H201" s="1" t="s">
        <v>18</v>
      </c>
      <c r="I201" s="41" t="s">
        <v>110</v>
      </c>
      <c r="J201" s="10" t="s">
        <v>35</v>
      </c>
    </row>
    <row r="202" spans="1:10" ht="21">
      <c r="A202" s="1" t="s">
        <v>427</v>
      </c>
      <c r="B202" s="1" t="s">
        <v>1267</v>
      </c>
      <c r="C202" s="36" t="str">
        <f t="shared" si="3"/>
        <v>富浦の昔ばなし</v>
      </c>
      <c r="D202" s="12" t="s">
        <v>16</v>
      </c>
      <c r="E202" s="13">
        <v>2000</v>
      </c>
      <c r="F202" s="11" t="s">
        <v>303</v>
      </c>
      <c r="G202" s="59" t="s">
        <v>5</v>
      </c>
      <c r="H202" s="1" t="s">
        <v>18</v>
      </c>
      <c r="I202" s="41" t="s">
        <v>112</v>
      </c>
      <c r="J202" s="10" t="s">
        <v>35</v>
      </c>
    </row>
    <row r="203" spans="1:10" ht="21">
      <c r="A203" s="1" t="s">
        <v>428</v>
      </c>
      <c r="B203" s="1" t="s">
        <v>1268</v>
      </c>
      <c r="C203" s="36" t="str">
        <f t="shared" si="3"/>
        <v>富浦の昔ばなし</v>
      </c>
      <c r="D203" s="12" t="s">
        <v>16</v>
      </c>
      <c r="E203" s="13">
        <v>2000</v>
      </c>
      <c r="F203" s="11" t="s">
        <v>303</v>
      </c>
      <c r="G203" s="59" t="s">
        <v>5</v>
      </c>
      <c r="H203" s="1" t="s">
        <v>18</v>
      </c>
      <c r="I203" s="41"/>
      <c r="J203" s="10" t="s">
        <v>35</v>
      </c>
    </row>
    <row r="204" spans="1:10" ht="21">
      <c r="A204" s="1" t="s">
        <v>1269</v>
      </c>
      <c r="B204" s="1" t="s">
        <v>1270</v>
      </c>
      <c r="C204" s="36" t="str">
        <f t="shared" si="3"/>
        <v>富浦の昔ばなし</v>
      </c>
      <c r="D204" s="12" t="s">
        <v>16</v>
      </c>
      <c r="E204" s="13">
        <v>2000</v>
      </c>
      <c r="F204" s="11" t="s">
        <v>303</v>
      </c>
      <c r="G204" s="59" t="s">
        <v>5</v>
      </c>
      <c r="H204" s="1" t="s">
        <v>18</v>
      </c>
      <c r="I204" s="41" t="s">
        <v>162</v>
      </c>
      <c r="J204" s="10" t="s">
        <v>35</v>
      </c>
    </row>
    <row r="205" spans="1:10" ht="21">
      <c r="A205" s="1" t="s">
        <v>429</v>
      </c>
      <c r="B205" s="1" t="s">
        <v>1271</v>
      </c>
      <c r="C205" s="36" t="str">
        <f t="shared" si="3"/>
        <v>富浦の昔ばなし</v>
      </c>
      <c r="D205" s="12" t="s">
        <v>16</v>
      </c>
      <c r="E205" s="13">
        <v>2000</v>
      </c>
      <c r="F205" s="11" t="s">
        <v>303</v>
      </c>
      <c r="G205" s="59" t="s">
        <v>5</v>
      </c>
      <c r="H205" s="1" t="s">
        <v>18</v>
      </c>
      <c r="I205" s="41" t="s">
        <v>99</v>
      </c>
      <c r="J205" s="10" t="s">
        <v>35</v>
      </c>
    </row>
    <row r="206" spans="1:10" ht="21">
      <c r="A206" s="1" t="s">
        <v>430</v>
      </c>
      <c r="B206" s="1" t="s">
        <v>1272</v>
      </c>
      <c r="C206" s="36" t="str">
        <f t="shared" si="3"/>
        <v>富浦の昔ばなし</v>
      </c>
      <c r="D206" s="12" t="s">
        <v>16</v>
      </c>
      <c r="E206" s="13">
        <v>2000</v>
      </c>
      <c r="F206" s="11" t="s">
        <v>303</v>
      </c>
      <c r="G206" s="59" t="s">
        <v>5</v>
      </c>
      <c r="H206" s="1" t="s">
        <v>18</v>
      </c>
      <c r="I206" s="41" t="s">
        <v>96</v>
      </c>
      <c r="J206" s="10" t="s">
        <v>35</v>
      </c>
    </row>
    <row r="207" spans="1:10" ht="21">
      <c r="A207" s="1" t="s">
        <v>431</v>
      </c>
      <c r="B207" s="1" t="s">
        <v>1273</v>
      </c>
      <c r="C207" s="36" t="str">
        <f t="shared" si="3"/>
        <v>富浦の昔ばなし</v>
      </c>
      <c r="D207" s="12" t="s">
        <v>16</v>
      </c>
      <c r="E207" s="13">
        <v>2000</v>
      </c>
      <c r="F207" s="11" t="s">
        <v>303</v>
      </c>
      <c r="G207" s="59" t="s">
        <v>5</v>
      </c>
      <c r="H207" s="1" t="s">
        <v>18</v>
      </c>
      <c r="I207" s="41" t="s">
        <v>131</v>
      </c>
      <c r="J207" s="10" t="s">
        <v>35</v>
      </c>
    </row>
    <row r="208" spans="1:10" ht="21">
      <c r="A208" s="1" t="s">
        <v>432</v>
      </c>
      <c r="B208" s="1" t="s">
        <v>1274</v>
      </c>
      <c r="C208" s="36" t="str">
        <f t="shared" si="3"/>
        <v>富浦の昔ばなし</v>
      </c>
      <c r="D208" s="12" t="s">
        <v>16</v>
      </c>
      <c r="E208" s="13">
        <v>2000</v>
      </c>
      <c r="F208" s="11" t="s">
        <v>303</v>
      </c>
      <c r="G208" s="59" t="s">
        <v>5</v>
      </c>
      <c r="H208" s="1" t="s">
        <v>18</v>
      </c>
      <c r="I208" s="41" t="s">
        <v>131</v>
      </c>
      <c r="J208" s="10" t="s">
        <v>35</v>
      </c>
    </row>
    <row r="209" spans="1:10" ht="21">
      <c r="A209" s="1" t="s">
        <v>433</v>
      </c>
      <c r="B209" s="1" t="s">
        <v>1275</v>
      </c>
      <c r="C209" s="36" t="str">
        <f t="shared" si="3"/>
        <v>富浦の昔ばなし</v>
      </c>
      <c r="D209" s="12" t="s">
        <v>16</v>
      </c>
      <c r="E209" s="13">
        <v>2000</v>
      </c>
      <c r="F209" s="11" t="s">
        <v>303</v>
      </c>
      <c r="G209" s="59" t="s">
        <v>5</v>
      </c>
      <c r="H209" s="1" t="s">
        <v>18</v>
      </c>
      <c r="I209" s="41"/>
      <c r="J209" s="10" t="s">
        <v>35</v>
      </c>
    </row>
    <row r="210" spans="1:10" ht="31.5" customHeight="1">
      <c r="A210" s="1" t="s">
        <v>434</v>
      </c>
      <c r="B210" s="1" t="s">
        <v>1276</v>
      </c>
      <c r="C210" s="36" t="str">
        <f aca="true" t="shared" si="4" ref="C210:C215">HYPERLINK("https://www.library.pref.chiba.lg.jp/licsxp-iopac/WOpacMsgNewListToTifTilDetailAction.do?tilcod=1000000727524","富浦の昔ばなし　第２集")</f>
        <v>富浦の昔ばなし　第２集</v>
      </c>
      <c r="D210" s="12" t="s">
        <v>1097</v>
      </c>
      <c r="E210" s="13">
        <v>2006</v>
      </c>
      <c r="F210" s="11" t="s">
        <v>302</v>
      </c>
      <c r="G210" s="59" t="s">
        <v>5</v>
      </c>
      <c r="H210" s="1" t="s">
        <v>18</v>
      </c>
      <c r="I210" s="41" t="s">
        <v>267</v>
      </c>
      <c r="J210" s="10" t="s">
        <v>35</v>
      </c>
    </row>
    <row r="211" spans="1:10" ht="31.5" customHeight="1">
      <c r="A211" s="1" t="s">
        <v>435</v>
      </c>
      <c r="B211" s="1" t="s">
        <v>1277</v>
      </c>
      <c r="C211" s="36" t="str">
        <f t="shared" si="4"/>
        <v>富浦の昔ばなし　第２集</v>
      </c>
      <c r="D211" s="12" t="s">
        <v>11</v>
      </c>
      <c r="E211" s="13">
        <v>2006</v>
      </c>
      <c r="F211" s="11" t="s">
        <v>302</v>
      </c>
      <c r="G211" s="59" t="s">
        <v>5</v>
      </c>
      <c r="H211" s="1" t="s">
        <v>18</v>
      </c>
      <c r="I211" s="41"/>
      <c r="J211" s="10" t="s">
        <v>35</v>
      </c>
    </row>
    <row r="212" spans="1:10" ht="31.5" customHeight="1">
      <c r="A212" s="1" t="s">
        <v>436</v>
      </c>
      <c r="B212" s="1" t="s">
        <v>1278</v>
      </c>
      <c r="C212" s="36" t="str">
        <f t="shared" si="4"/>
        <v>富浦の昔ばなし　第２集</v>
      </c>
      <c r="D212" s="12" t="s">
        <v>1263</v>
      </c>
      <c r="E212" s="13">
        <v>2006</v>
      </c>
      <c r="F212" s="11" t="s">
        <v>302</v>
      </c>
      <c r="G212" s="59" t="s">
        <v>5</v>
      </c>
      <c r="H212" s="1" t="s">
        <v>18</v>
      </c>
      <c r="I212" s="41" t="s">
        <v>265</v>
      </c>
      <c r="J212" s="10" t="s">
        <v>35</v>
      </c>
    </row>
    <row r="213" spans="1:10" ht="31.5" customHeight="1">
      <c r="A213" s="1" t="s">
        <v>437</v>
      </c>
      <c r="B213" s="1" t="s">
        <v>1279</v>
      </c>
      <c r="C213" s="36" t="str">
        <f t="shared" si="4"/>
        <v>富浦の昔ばなし　第２集</v>
      </c>
      <c r="D213" s="12" t="s">
        <v>1097</v>
      </c>
      <c r="E213" s="13">
        <v>2006</v>
      </c>
      <c r="F213" s="11" t="s">
        <v>302</v>
      </c>
      <c r="G213" s="59" t="s">
        <v>5</v>
      </c>
      <c r="H213" s="1" t="s">
        <v>18</v>
      </c>
      <c r="I213" s="41"/>
      <c r="J213" s="10" t="s">
        <v>35</v>
      </c>
    </row>
    <row r="214" spans="1:10" ht="31.5" customHeight="1">
      <c r="A214" s="1" t="s">
        <v>438</v>
      </c>
      <c r="B214" s="1" t="s">
        <v>1280</v>
      </c>
      <c r="C214" s="36" t="str">
        <f t="shared" si="4"/>
        <v>富浦の昔ばなし　第２集</v>
      </c>
      <c r="D214" s="12" t="s">
        <v>11</v>
      </c>
      <c r="E214" s="13">
        <v>2006</v>
      </c>
      <c r="F214" s="11" t="s">
        <v>302</v>
      </c>
      <c r="G214" s="59" t="s">
        <v>5</v>
      </c>
      <c r="H214" s="1" t="s">
        <v>18</v>
      </c>
      <c r="I214" s="41"/>
      <c r="J214" s="10" t="s">
        <v>35</v>
      </c>
    </row>
    <row r="215" spans="1:10" ht="31.5" customHeight="1">
      <c r="A215" s="1" t="s">
        <v>439</v>
      </c>
      <c r="B215" s="1" t="s">
        <v>1281</v>
      </c>
      <c r="C215" s="36" t="str">
        <f t="shared" si="4"/>
        <v>富浦の昔ばなし　第２集</v>
      </c>
      <c r="D215" s="12" t="s">
        <v>1097</v>
      </c>
      <c r="E215" s="13">
        <v>2006</v>
      </c>
      <c r="F215" s="11" t="s">
        <v>302</v>
      </c>
      <c r="G215" s="59" t="s">
        <v>5</v>
      </c>
      <c r="H215" s="1" t="s">
        <v>18</v>
      </c>
      <c r="I215" s="41"/>
      <c r="J215" s="10" t="s">
        <v>35</v>
      </c>
    </row>
    <row r="216" spans="1:10" ht="21">
      <c r="A216" s="1" t="s">
        <v>440</v>
      </c>
      <c r="B216" s="1" t="s">
        <v>1282</v>
      </c>
      <c r="C216" s="36" t="str">
        <f>HYPERLINK("https://www.library.pref.chiba.lg.jp/licsxp-iopac/WOpacMsgNewListToTifTilDetailAction.do?tilcod=1000000328598","富浦の昔ばなし")</f>
        <v>富浦の昔ばなし</v>
      </c>
      <c r="D216" s="12" t="s">
        <v>16</v>
      </c>
      <c r="E216" s="13">
        <v>2000</v>
      </c>
      <c r="F216" s="11" t="s">
        <v>303</v>
      </c>
      <c r="G216" s="59" t="s">
        <v>5</v>
      </c>
      <c r="H216" s="1" t="s">
        <v>18</v>
      </c>
      <c r="I216" s="41" t="s">
        <v>206</v>
      </c>
      <c r="J216" s="10" t="s">
        <v>35</v>
      </c>
    </row>
    <row r="217" spans="1:10" ht="21">
      <c r="A217" s="1" t="s">
        <v>441</v>
      </c>
      <c r="B217" s="1" t="s">
        <v>1283</v>
      </c>
      <c r="C217" s="36" t="str">
        <f>HYPERLINK("https://www.library.pref.chiba.lg.jp/licsxp-iopac/WOpacMsgNewListToTifTilDetailAction.do?tilcod=1000000328598","富浦の昔ばなし")</f>
        <v>富浦の昔ばなし</v>
      </c>
      <c r="D217" s="12" t="s">
        <v>16</v>
      </c>
      <c r="E217" s="13">
        <v>2000</v>
      </c>
      <c r="F217" s="11" t="s">
        <v>303</v>
      </c>
      <c r="G217" s="59" t="s">
        <v>5</v>
      </c>
      <c r="H217" s="1" t="s">
        <v>18</v>
      </c>
      <c r="I217" s="41" t="s">
        <v>153</v>
      </c>
      <c r="J217" s="10" t="s">
        <v>35</v>
      </c>
    </row>
    <row r="218" spans="1:10" ht="21">
      <c r="A218" s="1" t="s">
        <v>696</v>
      </c>
      <c r="B218" s="1" t="s">
        <v>1284</v>
      </c>
      <c r="C218" s="36" t="str">
        <f>HYPERLINK("https://www.library.pref.chiba.lg.jp/licsxp-iopac/WOpacMsgNewListToTifTilDetailAction.do?tilcod=1000000614584","安房の昔ばなし")</f>
        <v>安房の昔ばなし</v>
      </c>
      <c r="D218" s="12" t="s">
        <v>1242</v>
      </c>
      <c r="E218" s="13">
        <v>1986</v>
      </c>
      <c r="F218" s="11" t="s">
        <v>300</v>
      </c>
      <c r="G218" s="59" t="s">
        <v>5</v>
      </c>
      <c r="H218" s="1" t="s">
        <v>16</v>
      </c>
      <c r="I218" s="41" t="s">
        <v>82</v>
      </c>
      <c r="J218" s="10" t="s">
        <v>35</v>
      </c>
    </row>
    <row r="219" spans="1:10" ht="21">
      <c r="A219" s="1" t="s">
        <v>696</v>
      </c>
      <c r="B219" s="1" t="s">
        <v>1284</v>
      </c>
      <c r="C219" s="36" t="str">
        <f>HYPERLINK("https://www.library.pref.chiba.lg.jp/licsxp-iopac/WOpacMsgNewListToTifTilDetailAction.do?tilcod=1000000328598","富浦の昔ばなし")</f>
        <v>富浦の昔ばなし</v>
      </c>
      <c r="D219" s="12" t="s">
        <v>16</v>
      </c>
      <c r="E219" s="13">
        <v>2000</v>
      </c>
      <c r="F219" s="11" t="s">
        <v>303</v>
      </c>
      <c r="G219" s="59" t="s">
        <v>5</v>
      </c>
      <c r="H219" s="1" t="s">
        <v>18</v>
      </c>
      <c r="I219" s="41" t="s">
        <v>202</v>
      </c>
      <c r="J219" s="10" t="s">
        <v>35</v>
      </c>
    </row>
    <row r="220" spans="1:10" ht="21">
      <c r="A220" s="1" t="s">
        <v>442</v>
      </c>
      <c r="B220" s="1" t="s">
        <v>1285</v>
      </c>
      <c r="C220" s="36" t="str">
        <f>HYPERLINK("https://www.library.pref.chiba.lg.jp/licsxp-iopac/WOpacMsgNewListToTifTilDetailAction.do?tilcod=1000000328598","富浦の昔ばなし")</f>
        <v>富浦の昔ばなし</v>
      </c>
      <c r="D220" s="12" t="s">
        <v>16</v>
      </c>
      <c r="E220" s="13">
        <v>2000</v>
      </c>
      <c r="F220" s="11" t="s">
        <v>303</v>
      </c>
      <c r="G220" s="59" t="s">
        <v>5</v>
      </c>
      <c r="H220" s="1" t="s">
        <v>18</v>
      </c>
      <c r="I220" s="41" t="s">
        <v>207</v>
      </c>
      <c r="J220" s="10" t="s">
        <v>35</v>
      </c>
    </row>
    <row r="221" spans="1:10" ht="21">
      <c r="A221" s="1" t="s">
        <v>443</v>
      </c>
      <c r="B221" s="1" t="s">
        <v>1286</v>
      </c>
      <c r="C221" s="36" t="str">
        <f>HYPERLINK("https://www.library.pref.chiba.lg.jp/licsxp-iopac/WOpacMsgNewListToTifTilDetailAction.do?tilcod=1000000328598","富浦の昔ばなし")</f>
        <v>富浦の昔ばなし</v>
      </c>
      <c r="D221" s="12" t="s">
        <v>16</v>
      </c>
      <c r="E221" s="13">
        <v>2000</v>
      </c>
      <c r="F221" s="11" t="s">
        <v>303</v>
      </c>
      <c r="G221" s="59" t="s">
        <v>5</v>
      </c>
      <c r="H221" s="1" t="s">
        <v>18</v>
      </c>
      <c r="I221" s="41"/>
      <c r="J221" s="10" t="s">
        <v>35</v>
      </c>
    </row>
    <row r="222" spans="1:10" ht="31.5" customHeight="1">
      <c r="A222" s="1" t="s">
        <v>697</v>
      </c>
      <c r="B222" s="1" t="s">
        <v>1287</v>
      </c>
      <c r="C222" s="36" t="str">
        <f>HYPERLINK("https://www.library.pref.chiba.lg.jp/licsxp-iopac/WOpacMsgNewListToTifTilDetailAction.do?tilcod=1000000727524","富浦の昔ばなし　第２集")</f>
        <v>富浦の昔ばなし　第２集</v>
      </c>
      <c r="D222" s="12" t="s">
        <v>1097</v>
      </c>
      <c r="E222" s="13">
        <v>2006</v>
      </c>
      <c r="F222" s="11" t="s">
        <v>302</v>
      </c>
      <c r="G222" s="59" t="s">
        <v>5</v>
      </c>
      <c r="H222" s="1" t="s">
        <v>18</v>
      </c>
      <c r="I222" s="41"/>
      <c r="J222" s="10" t="s">
        <v>35</v>
      </c>
    </row>
    <row r="223" spans="1:10" ht="31.5" customHeight="1">
      <c r="A223" s="1" t="s">
        <v>699</v>
      </c>
      <c r="B223" s="1" t="s">
        <v>1288</v>
      </c>
      <c r="C223" s="36" t="str">
        <f>HYPERLINK("https://www.library.pref.chiba.lg.jp/licsxp-iopac/WOpacMsgNewListToTifTilDetailAction.do?tilcod=1000000727524","富浦の昔ばなし　第２集")</f>
        <v>富浦の昔ばなし　第２集</v>
      </c>
      <c r="D223" s="12" t="s">
        <v>1097</v>
      </c>
      <c r="E223" s="13">
        <v>2006</v>
      </c>
      <c r="F223" s="11" t="s">
        <v>302</v>
      </c>
      <c r="G223" s="59" t="s">
        <v>5</v>
      </c>
      <c r="H223" s="1" t="s">
        <v>18</v>
      </c>
      <c r="I223" s="41"/>
      <c r="J223" s="10" t="s">
        <v>35</v>
      </c>
    </row>
    <row r="224" spans="1:10" ht="31.5" customHeight="1">
      <c r="A224" s="1" t="s">
        <v>700</v>
      </c>
      <c r="B224" s="1" t="s">
        <v>1289</v>
      </c>
      <c r="C224" s="36" t="str">
        <f>HYPERLINK("https://www.library.pref.chiba.lg.jp/licsxp-iopac/WOpacMsgNewListToTifTilDetailAction.do?tilcod=1000000727524","富浦の昔ばなし　第２集")</f>
        <v>富浦の昔ばなし　第２集</v>
      </c>
      <c r="D224" s="12" t="s">
        <v>1097</v>
      </c>
      <c r="E224" s="13">
        <v>2006</v>
      </c>
      <c r="F224" s="11" t="s">
        <v>302</v>
      </c>
      <c r="G224" s="59" t="s">
        <v>5</v>
      </c>
      <c r="H224" s="1" t="s">
        <v>18</v>
      </c>
      <c r="I224" s="41"/>
      <c r="J224" s="10" t="s">
        <v>35</v>
      </c>
    </row>
    <row r="225" spans="1:10" ht="31.5" customHeight="1">
      <c r="A225" s="1" t="s">
        <v>698</v>
      </c>
      <c r="B225" s="1" t="s">
        <v>1290</v>
      </c>
      <c r="C225" s="36" t="str">
        <f>HYPERLINK("https://www.library.pref.chiba.lg.jp/licsxp-iopac/WOpacMsgNewListToTifTilDetailAction.do?tilcod=1000000727524","富浦の昔ばなし　第２集")</f>
        <v>富浦の昔ばなし　第２集</v>
      </c>
      <c r="D225" s="12" t="s">
        <v>1097</v>
      </c>
      <c r="E225" s="13">
        <v>2006</v>
      </c>
      <c r="F225" s="11" t="s">
        <v>302</v>
      </c>
      <c r="G225" s="59" t="s">
        <v>5</v>
      </c>
      <c r="H225" s="1" t="s">
        <v>18</v>
      </c>
      <c r="I225" s="41" t="s">
        <v>202</v>
      </c>
      <c r="J225" s="10" t="s">
        <v>35</v>
      </c>
    </row>
    <row r="226" spans="1:10" ht="31.5" customHeight="1">
      <c r="A226" s="1" t="s">
        <v>444</v>
      </c>
      <c r="B226" s="1" t="s">
        <v>1291</v>
      </c>
      <c r="C226" s="36" t="str">
        <f>HYPERLINK("https://www.library.pref.chiba.lg.jp/licsxp-iopac/WOpacMsgNewListToTifTilDetailAction.do?tilcod=1000000727524","富浦の昔ばなし　第２集")</f>
        <v>富浦の昔ばなし　第２集</v>
      </c>
      <c r="D226" s="12" t="s">
        <v>1097</v>
      </c>
      <c r="E226" s="13">
        <v>2006</v>
      </c>
      <c r="F226" s="11" t="s">
        <v>302</v>
      </c>
      <c r="G226" s="59" t="s">
        <v>5</v>
      </c>
      <c r="H226" s="1" t="s">
        <v>18</v>
      </c>
      <c r="I226" s="41" t="s">
        <v>266</v>
      </c>
      <c r="J226" s="10" t="s">
        <v>35</v>
      </c>
    </row>
    <row r="227" spans="1:10" ht="21">
      <c r="A227" s="1" t="s">
        <v>701</v>
      </c>
      <c r="B227" s="1" t="s">
        <v>1292</v>
      </c>
      <c r="C227" s="36" t="str">
        <f>HYPERLINK("https://www.library.pref.chiba.lg.jp/licsxp-iopac/WOpacMsgNewListToTifTilDetailAction.do?tilcod=1000000328598","富浦の昔ばなし")</f>
        <v>富浦の昔ばなし</v>
      </c>
      <c r="D227" s="12" t="s">
        <v>16</v>
      </c>
      <c r="E227" s="13">
        <v>2000</v>
      </c>
      <c r="F227" s="11" t="s">
        <v>303</v>
      </c>
      <c r="G227" s="59" t="s">
        <v>5</v>
      </c>
      <c r="H227" s="1" t="s">
        <v>18</v>
      </c>
      <c r="I227" s="41" t="s">
        <v>200</v>
      </c>
      <c r="J227" s="10" t="s">
        <v>35</v>
      </c>
    </row>
    <row r="228" spans="1:10" ht="21">
      <c r="A228" s="1" t="s">
        <v>445</v>
      </c>
      <c r="B228" s="1" t="s">
        <v>1293</v>
      </c>
      <c r="C228" s="36" t="str">
        <f>HYPERLINK("https://www.library.pref.chiba.lg.jp/licsxp-iopac/WOpacMsgNewListToTifTilDetailAction.do?tilcod=1000000328598","富浦の昔ばなし")</f>
        <v>富浦の昔ばなし</v>
      </c>
      <c r="D228" s="12" t="s">
        <v>16</v>
      </c>
      <c r="E228" s="13">
        <v>2000</v>
      </c>
      <c r="F228" s="11" t="s">
        <v>303</v>
      </c>
      <c r="G228" s="59" t="s">
        <v>5</v>
      </c>
      <c r="H228" s="1" t="s">
        <v>18</v>
      </c>
      <c r="I228" s="41" t="s">
        <v>127</v>
      </c>
      <c r="J228" s="10" t="s">
        <v>35</v>
      </c>
    </row>
    <row r="229" spans="1:10" ht="27">
      <c r="A229" s="35" t="s">
        <v>928</v>
      </c>
      <c r="B229" s="35" t="s">
        <v>1294</v>
      </c>
      <c r="C229" s="36" t="str">
        <f>HYPERLINK("https://www.library.pref.chiba.lg.jp/licsxp-iopac/WOpacMsgNewListToTifTilDetailAction.do?tilcod=1000000886364","房総・民話撰")</f>
        <v>房総・民話撰</v>
      </c>
      <c r="D229" s="35" t="s">
        <v>1295</v>
      </c>
      <c r="E229" s="45" t="s">
        <v>889</v>
      </c>
      <c r="F229" s="58" t="s">
        <v>1296</v>
      </c>
      <c r="G229" s="35" t="s">
        <v>891</v>
      </c>
      <c r="H229" s="35" t="s">
        <v>35</v>
      </c>
      <c r="I229" s="38" t="s">
        <v>929</v>
      </c>
      <c r="J229" s="45" t="s">
        <v>35</v>
      </c>
    </row>
    <row r="230" spans="1:10" ht="31.5" customHeight="1">
      <c r="A230" s="1" t="s">
        <v>446</v>
      </c>
      <c r="B230" s="1" t="s">
        <v>1297</v>
      </c>
      <c r="C230" s="36" t="str">
        <f>HYPERLINK("https://www.library.pref.chiba.lg.jp/licsxp-iopac/WOpacMsgNewListToTifTilDetailAction.do?tilcod=1000000727524","富浦の昔ばなし　第２集")</f>
        <v>富浦の昔ばなし　第２集</v>
      </c>
      <c r="D230" s="12" t="s">
        <v>11</v>
      </c>
      <c r="E230" s="13">
        <v>2006</v>
      </c>
      <c r="F230" s="11" t="s">
        <v>302</v>
      </c>
      <c r="G230" s="59" t="s">
        <v>5</v>
      </c>
      <c r="H230" s="1" t="s">
        <v>18</v>
      </c>
      <c r="I230" s="41"/>
      <c r="J230" s="10" t="s">
        <v>35</v>
      </c>
    </row>
    <row r="231" spans="1:10" ht="27">
      <c r="A231" s="35" t="s">
        <v>909</v>
      </c>
      <c r="B231" s="38" t="s">
        <v>1082</v>
      </c>
      <c r="C231" s="44" t="str">
        <f>HYPERLINK("https://www.library.pref.chiba.lg.jp/licsxp-iopac/WOpacMsgNewListToTifTilDetailAction.do?tilcod=1000000761885","房総の秘められた話、奇々怪々な話")</f>
        <v>房総の秘められた話、奇々怪々な話</v>
      </c>
      <c r="D231" s="35" t="s">
        <v>876</v>
      </c>
      <c r="E231" s="37">
        <v>1983</v>
      </c>
      <c r="F231" s="58" t="s">
        <v>877</v>
      </c>
      <c r="G231" s="38" t="s">
        <v>878</v>
      </c>
      <c r="H231" s="48" t="s">
        <v>910</v>
      </c>
      <c r="I231" s="35" t="s">
        <v>930</v>
      </c>
      <c r="J231" s="39" t="s">
        <v>918</v>
      </c>
    </row>
    <row r="232" spans="1:10" ht="31.5" customHeight="1">
      <c r="A232" s="1" t="s">
        <v>447</v>
      </c>
      <c r="B232" s="1" t="s">
        <v>1298</v>
      </c>
      <c r="C232" s="36" t="str">
        <f>HYPERLINK("https://www.library.pref.chiba.lg.jp/licsxp-iopac/WOpacMsgNewListToTifTilDetailAction.do?tilcod=1000000727524","富浦の昔ばなし　第２集")</f>
        <v>富浦の昔ばなし　第２集</v>
      </c>
      <c r="D232" s="12" t="s">
        <v>1097</v>
      </c>
      <c r="E232" s="13">
        <v>2006</v>
      </c>
      <c r="F232" s="11" t="s">
        <v>302</v>
      </c>
      <c r="G232" s="59" t="s">
        <v>5</v>
      </c>
      <c r="H232" s="1" t="s">
        <v>18</v>
      </c>
      <c r="I232" s="41" t="s">
        <v>202</v>
      </c>
      <c r="J232" s="10" t="s">
        <v>35</v>
      </c>
    </row>
    <row r="233" spans="1:10" ht="21">
      <c r="A233" s="1" t="s">
        <v>448</v>
      </c>
      <c r="B233" s="1" t="s">
        <v>1299</v>
      </c>
      <c r="C233" s="36" t="str">
        <f>HYPERLINK("https://www.library.pref.chiba.lg.jp/licsxp-iopac/WOpacMsgNewListToTifTilDetailAction.do?tilcod=1000000328598","富浦の昔ばなし")</f>
        <v>富浦の昔ばなし</v>
      </c>
      <c r="D233" s="12" t="s">
        <v>16</v>
      </c>
      <c r="E233" s="13">
        <v>2000</v>
      </c>
      <c r="F233" s="11" t="s">
        <v>303</v>
      </c>
      <c r="G233" s="59" t="s">
        <v>5</v>
      </c>
      <c r="H233" s="1" t="s">
        <v>18</v>
      </c>
      <c r="I233" s="41" t="s">
        <v>114</v>
      </c>
      <c r="J233" s="10" t="s">
        <v>35</v>
      </c>
    </row>
    <row r="234" spans="1:10" ht="21">
      <c r="A234" s="1" t="s">
        <v>449</v>
      </c>
      <c r="B234" s="1" t="s">
        <v>1300</v>
      </c>
      <c r="C234" s="36" t="str">
        <f>HYPERLINK("https://www.library.pref.chiba.lg.jp/licsxp-iopac/WOpacMsgNewListToTifTilDetailAction.do?tilcod=1000000328598","富浦の昔ばなし")</f>
        <v>富浦の昔ばなし</v>
      </c>
      <c r="D234" s="12" t="s">
        <v>16</v>
      </c>
      <c r="E234" s="13">
        <v>2000</v>
      </c>
      <c r="F234" s="11" t="s">
        <v>303</v>
      </c>
      <c r="G234" s="59" t="s">
        <v>5</v>
      </c>
      <c r="H234" s="1" t="s">
        <v>18</v>
      </c>
      <c r="I234" s="41" t="s">
        <v>45</v>
      </c>
      <c r="J234" s="10" t="s">
        <v>35</v>
      </c>
    </row>
    <row r="235" spans="1:10" ht="21">
      <c r="A235" s="1" t="s">
        <v>450</v>
      </c>
      <c r="B235" s="1" t="s">
        <v>1301</v>
      </c>
      <c r="C235" s="36" t="str">
        <f>HYPERLINK("https://www.library.pref.chiba.lg.jp/licsxp-iopac/WOpacMsgNewListToTifTilDetailAction.do?tilcod=1000000328598","富浦の昔ばなし")</f>
        <v>富浦の昔ばなし</v>
      </c>
      <c r="D235" s="12" t="s">
        <v>16</v>
      </c>
      <c r="E235" s="13">
        <v>2000</v>
      </c>
      <c r="F235" s="11" t="s">
        <v>303</v>
      </c>
      <c r="G235" s="59" t="s">
        <v>5</v>
      </c>
      <c r="H235" s="1" t="s">
        <v>18</v>
      </c>
      <c r="I235" s="41" t="s">
        <v>105</v>
      </c>
      <c r="J235" s="10" t="s">
        <v>35</v>
      </c>
    </row>
    <row r="236" spans="1:10" ht="31.5" customHeight="1">
      <c r="A236" s="1" t="s">
        <v>451</v>
      </c>
      <c r="B236" s="1" t="s">
        <v>1302</v>
      </c>
      <c r="C236" s="36" t="str">
        <f>HYPERLINK("https://www.library.pref.chiba.lg.jp/licsxp-iopac/WOpacMsgNewListToTifTilDetailAction.do?tilcod=1000000727524","富浦の昔ばなし　第２集")</f>
        <v>富浦の昔ばなし　第２集</v>
      </c>
      <c r="D236" s="12" t="s">
        <v>1303</v>
      </c>
      <c r="E236" s="13">
        <v>2006</v>
      </c>
      <c r="F236" s="11" t="s">
        <v>302</v>
      </c>
      <c r="G236" s="59" t="s">
        <v>5</v>
      </c>
      <c r="H236" s="1" t="s">
        <v>18</v>
      </c>
      <c r="I236" s="41" t="s">
        <v>1304</v>
      </c>
      <c r="J236" s="10" t="s">
        <v>35</v>
      </c>
    </row>
    <row r="237" spans="1:10" ht="31.5" customHeight="1">
      <c r="A237" s="1" t="s">
        <v>452</v>
      </c>
      <c r="B237" s="1" t="s">
        <v>1305</v>
      </c>
      <c r="C237" s="36" t="str">
        <f>HYPERLINK("https://www.library.pref.chiba.lg.jp/licsxp-iopac/WOpacMsgNewListToTifTilDetailAction.do?tilcod=1000000727524","富浦の昔ばなし　第２集")</f>
        <v>富浦の昔ばなし　第２集</v>
      </c>
      <c r="D237" s="12" t="s">
        <v>1097</v>
      </c>
      <c r="E237" s="13">
        <v>2006</v>
      </c>
      <c r="F237" s="11" t="s">
        <v>302</v>
      </c>
      <c r="G237" s="59" t="s">
        <v>5</v>
      </c>
      <c r="H237" s="1" t="s">
        <v>18</v>
      </c>
      <c r="I237" s="41" t="s">
        <v>132</v>
      </c>
      <c r="J237" s="10" t="s">
        <v>35</v>
      </c>
    </row>
    <row r="238" spans="1:10" ht="21">
      <c r="A238" s="1" t="s">
        <v>453</v>
      </c>
      <c r="B238" s="1" t="s">
        <v>1306</v>
      </c>
      <c r="C238" s="36" t="str">
        <f>HYPERLINK("https://www.library.pref.chiba.lg.jp/licsxp-iopac/WOpacMsgNewListToTifTilDetailAction.do?tilcod=1000000328598","富浦の昔ばなし")</f>
        <v>富浦の昔ばなし</v>
      </c>
      <c r="D238" s="12" t="s">
        <v>16</v>
      </c>
      <c r="E238" s="13">
        <v>2000</v>
      </c>
      <c r="F238" s="11" t="s">
        <v>303</v>
      </c>
      <c r="G238" s="59" t="s">
        <v>5</v>
      </c>
      <c r="H238" s="1" t="s">
        <v>18</v>
      </c>
      <c r="I238" s="41" t="s">
        <v>106</v>
      </c>
      <c r="J238" s="10" t="s">
        <v>35</v>
      </c>
    </row>
    <row r="239" spans="1:10" ht="21">
      <c r="A239" s="1" t="s">
        <v>454</v>
      </c>
      <c r="B239" s="1" t="s">
        <v>1307</v>
      </c>
      <c r="C239" s="36" t="str">
        <f>HYPERLINK("https://www.library.pref.chiba.lg.jp/licsxp-iopac/WOpacMsgNewListToTifTilDetailAction.do?tilcod=1000000328598","富浦の昔ばなし")</f>
        <v>富浦の昔ばなし</v>
      </c>
      <c r="D239" s="12" t="s">
        <v>16</v>
      </c>
      <c r="E239" s="13">
        <v>2000</v>
      </c>
      <c r="F239" s="11" t="s">
        <v>303</v>
      </c>
      <c r="G239" s="59" t="s">
        <v>5</v>
      </c>
      <c r="H239" s="1" t="s">
        <v>18</v>
      </c>
      <c r="I239" s="41" t="s">
        <v>105</v>
      </c>
      <c r="J239" s="10" t="s">
        <v>35</v>
      </c>
    </row>
    <row r="240" spans="1:10" ht="21">
      <c r="A240" s="1" t="s">
        <v>455</v>
      </c>
      <c r="B240" s="1" t="s">
        <v>1308</v>
      </c>
      <c r="C240" s="36" t="str">
        <f>HYPERLINK("https://www.library.pref.chiba.lg.jp/licsxp-iopac/WOpacMsgNewListToTifTilDetailAction.do?tilcod=1000000328598","富浦の昔ばなし")</f>
        <v>富浦の昔ばなし</v>
      </c>
      <c r="D240" s="12" t="s">
        <v>16</v>
      </c>
      <c r="E240" s="13">
        <v>2000</v>
      </c>
      <c r="F240" s="11" t="s">
        <v>303</v>
      </c>
      <c r="G240" s="59" t="s">
        <v>5</v>
      </c>
      <c r="H240" s="1" t="s">
        <v>18</v>
      </c>
      <c r="I240" s="41" t="s">
        <v>105</v>
      </c>
      <c r="J240" s="10" t="s">
        <v>35</v>
      </c>
    </row>
    <row r="241" spans="1:10" ht="31.5" customHeight="1">
      <c r="A241" s="1" t="s">
        <v>456</v>
      </c>
      <c r="B241" s="1" t="s">
        <v>1309</v>
      </c>
      <c r="C241" s="36" t="str">
        <f>HYPERLINK("https://www.library.pref.chiba.lg.jp/licsxp-iopac/WOpacMsgNewListToTifTilDetailAction.do?tilcod=1000000727524","富浦の昔ばなし　第２集")</f>
        <v>富浦の昔ばなし　第２集</v>
      </c>
      <c r="D241" s="12" t="s">
        <v>1097</v>
      </c>
      <c r="E241" s="13">
        <v>2006</v>
      </c>
      <c r="F241" s="11" t="s">
        <v>302</v>
      </c>
      <c r="G241" s="59" t="s">
        <v>5</v>
      </c>
      <c r="H241" s="1" t="s">
        <v>18</v>
      </c>
      <c r="I241" s="41" t="s">
        <v>256</v>
      </c>
      <c r="J241" s="10" t="s">
        <v>35</v>
      </c>
    </row>
    <row r="242" spans="1:10" ht="21">
      <c r="A242" s="1" t="s">
        <v>457</v>
      </c>
      <c r="B242" s="1" t="s">
        <v>1310</v>
      </c>
      <c r="C242" s="36" t="str">
        <f>HYPERLINK("https://www.library.pref.chiba.lg.jp/licsxp-iopac/WOpacMsgNewListToTifTilDetailAction.do?tilcod=1000000328598","富浦の昔ばなし")</f>
        <v>富浦の昔ばなし</v>
      </c>
      <c r="D242" s="12" t="s">
        <v>16</v>
      </c>
      <c r="E242" s="13">
        <v>2000</v>
      </c>
      <c r="F242" s="11" t="s">
        <v>303</v>
      </c>
      <c r="G242" s="59" t="s">
        <v>5</v>
      </c>
      <c r="H242" s="1" t="s">
        <v>18</v>
      </c>
      <c r="I242" s="41" t="s">
        <v>97</v>
      </c>
      <c r="J242" s="10" t="s">
        <v>35</v>
      </c>
    </row>
    <row r="243" spans="1:10" ht="21">
      <c r="A243" s="1" t="s">
        <v>458</v>
      </c>
      <c r="B243" s="1" t="s">
        <v>1311</v>
      </c>
      <c r="C243" s="40" t="str">
        <f>HYPERLINK("https://www.library.pref.chiba.lg.jp/licsxp-iopac/WOpacMsgNewListToTifTilDetailAction.do?tilcod=1000000663013","ふるさとお話の旅　３")</f>
        <v>ふるさとお話の旅　３</v>
      </c>
      <c r="D243" s="12" t="s">
        <v>29</v>
      </c>
      <c r="E243" s="13">
        <v>2005</v>
      </c>
      <c r="F243" s="11" t="s">
        <v>1111</v>
      </c>
      <c r="G243" s="59" t="s">
        <v>5</v>
      </c>
      <c r="H243" s="1" t="s">
        <v>30</v>
      </c>
      <c r="I243" s="41" t="s">
        <v>45</v>
      </c>
      <c r="J243" s="10" t="s">
        <v>35</v>
      </c>
    </row>
    <row r="244" spans="1:10" ht="21">
      <c r="A244" s="1" t="s">
        <v>459</v>
      </c>
      <c r="B244" s="1" t="s">
        <v>1312</v>
      </c>
      <c r="C244" s="36" t="str">
        <f>HYPERLINK("https://www.library.pref.chiba.lg.jp/licsxp-iopac/WOpacMsgNewListToTifTilDetailAction.do?tilcod=1000000328598","富浦の昔ばなし")</f>
        <v>富浦の昔ばなし</v>
      </c>
      <c r="D244" s="12" t="s">
        <v>16</v>
      </c>
      <c r="E244" s="13">
        <v>2000</v>
      </c>
      <c r="F244" s="11" t="s">
        <v>303</v>
      </c>
      <c r="G244" s="59" t="s">
        <v>5</v>
      </c>
      <c r="H244" s="1" t="s">
        <v>18</v>
      </c>
      <c r="I244" s="41"/>
      <c r="J244" s="10" t="s">
        <v>35</v>
      </c>
    </row>
    <row r="245" spans="1:10" ht="21">
      <c r="A245" s="1" t="s">
        <v>702</v>
      </c>
      <c r="B245" s="1" t="s">
        <v>1313</v>
      </c>
      <c r="C245" s="36" t="str">
        <f>HYPERLINK("https://www.library.pref.chiba.lg.jp/licsxp-iopac/WOpacMsgNewListToTifTilDetailAction.do?tilcod=1000000328598","富浦の昔ばなし")</f>
        <v>富浦の昔ばなし</v>
      </c>
      <c r="D245" s="12" t="s">
        <v>16</v>
      </c>
      <c r="E245" s="13">
        <v>2000</v>
      </c>
      <c r="F245" s="11" t="s">
        <v>303</v>
      </c>
      <c r="G245" s="59" t="s">
        <v>5</v>
      </c>
      <c r="H245" s="1" t="s">
        <v>18</v>
      </c>
      <c r="I245" s="41" t="s">
        <v>181</v>
      </c>
      <c r="J245" s="10" t="s">
        <v>35</v>
      </c>
    </row>
    <row r="246" spans="1:10" ht="31.5" customHeight="1">
      <c r="A246" s="1" t="s">
        <v>703</v>
      </c>
      <c r="B246" s="1" t="s">
        <v>1314</v>
      </c>
      <c r="C246" s="36" t="str">
        <f>HYPERLINK("https://www.library.pref.chiba.lg.jp/licsxp-iopac/WOpacMsgNewListToTifTilDetailAction.do?tilcod=1000000727524","富浦の昔ばなし　第２集")</f>
        <v>富浦の昔ばなし　第２集</v>
      </c>
      <c r="D246" s="12" t="s">
        <v>1303</v>
      </c>
      <c r="E246" s="13">
        <v>2006</v>
      </c>
      <c r="F246" s="11" t="s">
        <v>302</v>
      </c>
      <c r="G246" s="59" t="s">
        <v>5</v>
      </c>
      <c r="H246" s="1" t="s">
        <v>18</v>
      </c>
      <c r="I246" s="41"/>
      <c r="J246" s="10" t="s">
        <v>35</v>
      </c>
    </row>
    <row r="247" spans="1:10" ht="21">
      <c r="A247" s="1" t="s">
        <v>704</v>
      </c>
      <c r="B247" s="1" t="s">
        <v>1314</v>
      </c>
      <c r="C247" s="36" t="str">
        <f>HYPERLINK("https://www.library.pref.chiba.lg.jp/licsxp-iopac/WOpacMsgNewListToTifTilDetailAction.do?tilcod=1000000328598","富浦の昔ばなし")</f>
        <v>富浦の昔ばなし</v>
      </c>
      <c r="D247" s="12" t="s">
        <v>16</v>
      </c>
      <c r="E247" s="13">
        <v>2000</v>
      </c>
      <c r="F247" s="11" t="s">
        <v>303</v>
      </c>
      <c r="G247" s="59" t="s">
        <v>5</v>
      </c>
      <c r="H247" s="1" t="s">
        <v>18</v>
      </c>
      <c r="I247" s="41" t="s">
        <v>45</v>
      </c>
      <c r="J247" s="10" t="s">
        <v>35</v>
      </c>
    </row>
    <row r="248" spans="1:10" ht="21">
      <c r="A248" s="1" t="s">
        <v>769</v>
      </c>
      <c r="B248" s="1" t="s">
        <v>1315</v>
      </c>
      <c r="C248" s="36" t="str">
        <f>HYPERLINK("https://www.library.pref.chiba.lg.jp/licsxp-iopac/WOpacMsgNewListToTifTilDetailAction.do?tilcod=1000000328598","富浦の昔ばなし")</f>
        <v>富浦の昔ばなし</v>
      </c>
      <c r="D248" s="12" t="s">
        <v>16</v>
      </c>
      <c r="E248" s="13">
        <v>2000</v>
      </c>
      <c r="F248" s="11" t="s">
        <v>303</v>
      </c>
      <c r="G248" s="59" t="s">
        <v>5</v>
      </c>
      <c r="H248" s="1" t="s">
        <v>18</v>
      </c>
      <c r="I248" s="41" t="s">
        <v>132</v>
      </c>
      <c r="J248" s="10" t="s">
        <v>35</v>
      </c>
    </row>
    <row r="249" spans="1:10" ht="31.5" customHeight="1">
      <c r="A249" s="1" t="s">
        <v>460</v>
      </c>
      <c r="B249" s="1" t="s">
        <v>1316</v>
      </c>
      <c r="C249" s="36" t="str">
        <f>HYPERLINK("https://www.library.pref.chiba.lg.jp/licsxp-iopac/WOpacMsgNewListToTifTilDetailAction.do?tilcod=1000000727524","富浦の昔ばなし　第２集")</f>
        <v>富浦の昔ばなし　第２集</v>
      </c>
      <c r="D249" s="12" t="s">
        <v>11</v>
      </c>
      <c r="E249" s="13">
        <v>2006</v>
      </c>
      <c r="F249" s="11" t="s">
        <v>302</v>
      </c>
      <c r="G249" s="59" t="s">
        <v>5</v>
      </c>
      <c r="H249" s="1" t="s">
        <v>18</v>
      </c>
      <c r="I249" s="41"/>
      <c r="J249" s="10" t="s">
        <v>35</v>
      </c>
    </row>
    <row r="250" spans="1:10" ht="31.5" customHeight="1">
      <c r="A250" s="1" t="s">
        <v>461</v>
      </c>
      <c r="B250" s="1" t="s">
        <v>1317</v>
      </c>
      <c r="C250" s="36" t="str">
        <f>HYPERLINK("https://www.library.pref.chiba.lg.jp/licsxp-iopac/WOpacMsgNewListToTifTilDetailAction.do?tilcod=1000000727524","富浦の昔ばなし　第２集")</f>
        <v>富浦の昔ばなし　第２集</v>
      </c>
      <c r="D250" s="12" t="s">
        <v>1097</v>
      </c>
      <c r="E250" s="13">
        <v>2006</v>
      </c>
      <c r="F250" s="11" t="s">
        <v>302</v>
      </c>
      <c r="G250" s="59" t="s">
        <v>5</v>
      </c>
      <c r="H250" s="1" t="s">
        <v>18</v>
      </c>
      <c r="I250" s="41" t="s">
        <v>242</v>
      </c>
      <c r="J250" s="10" t="s">
        <v>35</v>
      </c>
    </row>
    <row r="251" spans="1:10" ht="31.5" customHeight="1">
      <c r="A251" s="1" t="s">
        <v>705</v>
      </c>
      <c r="B251" s="1" t="s">
        <v>1318</v>
      </c>
      <c r="C251" s="36" t="str">
        <f>HYPERLINK("https://www.library.pref.chiba.lg.jp/licsxp-iopac/WOpacMsgNewListToTifTilDetailAction.do?tilcod=1000000727524","富浦の昔ばなし　第２集")</f>
        <v>富浦の昔ばなし　第２集</v>
      </c>
      <c r="D251" s="12" t="s">
        <v>1097</v>
      </c>
      <c r="E251" s="13">
        <v>2006</v>
      </c>
      <c r="F251" s="11" t="s">
        <v>302</v>
      </c>
      <c r="G251" s="59" t="s">
        <v>5</v>
      </c>
      <c r="H251" s="1" t="s">
        <v>18</v>
      </c>
      <c r="I251" s="41" t="s">
        <v>1319</v>
      </c>
      <c r="J251" s="10" t="s">
        <v>35</v>
      </c>
    </row>
    <row r="252" spans="1:10" ht="31.5" customHeight="1">
      <c r="A252" s="1" t="s">
        <v>706</v>
      </c>
      <c r="B252" s="1" t="s">
        <v>1320</v>
      </c>
      <c r="C252" s="36" t="str">
        <f>HYPERLINK("https://www.library.pref.chiba.lg.jp/licsxp-iopac/WOpacMsgNewListToTifTilDetailAction.do?tilcod=1000000727524","富浦の昔ばなし　第２集")</f>
        <v>富浦の昔ばなし　第２集</v>
      </c>
      <c r="D252" s="12" t="s">
        <v>1303</v>
      </c>
      <c r="E252" s="13">
        <v>2006</v>
      </c>
      <c r="F252" s="11" t="s">
        <v>302</v>
      </c>
      <c r="G252" s="59" t="s">
        <v>5</v>
      </c>
      <c r="H252" s="1" t="s">
        <v>18</v>
      </c>
      <c r="I252" s="41" t="s">
        <v>209</v>
      </c>
      <c r="J252" s="10" t="s">
        <v>35</v>
      </c>
    </row>
    <row r="253" spans="1:10" ht="21">
      <c r="A253" s="1" t="s">
        <v>661</v>
      </c>
      <c r="B253" s="1" t="s">
        <v>1321</v>
      </c>
      <c r="C253" s="36" t="str">
        <f>HYPERLINK("https://www.library.pref.chiba.lg.jp/licsxp-iopac/WOpacMsgNewListToTifTilDetailAction.do?tilcod=1000000328598","富浦の昔ばなし")</f>
        <v>富浦の昔ばなし</v>
      </c>
      <c r="D253" s="12" t="s">
        <v>16</v>
      </c>
      <c r="E253" s="13">
        <v>2000</v>
      </c>
      <c r="F253" s="11" t="s">
        <v>303</v>
      </c>
      <c r="G253" s="59" t="s">
        <v>5</v>
      </c>
      <c r="H253" s="1" t="s">
        <v>18</v>
      </c>
      <c r="I253" s="41"/>
      <c r="J253" s="10" t="s">
        <v>35</v>
      </c>
    </row>
    <row r="254" spans="1:10" ht="31.5" customHeight="1">
      <c r="A254" s="1" t="s">
        <v>661</v>
      </c>
      <c r="B254" s="1" t="s">
        <v>1321</v>
      </c>
      <c r="C254" s="36" t="str">
        <f>HYPERLINK("https://www.library.pref.chiba.lg.jp/licsxp-iopac/WOpacMsgNewListToTifTilDetailAction.do?tilcod=1000000727524","富浦の昔ばなし　第２集")</f>
        <v>富浦の昔ばなし　第２集</v>
      </c>
      <c r="D254" s="12" t="s">
        <v>1303</v>
      </c>
      <c r="E254" s="13">
        <v>2006</v>
      </c>
      <c r="F254" s="11" t="s">
        <v>302</v>
      </c>
      <c r="G254" s="59" t="s">
        <v>5</v>
      </c>
      <c r="H254" s="1" t="s">
        <v>18</v>
      </c>
      <c r="I254" s="41" t="s">
        <v>260</v>
      </c>
      <c r="J254" s="10" t="s">
        <v>35</v>
      </c>
    </row>
    <row r="255" spans="1:10" ht="31.5" customHeight="1">
      <c r="A255" s="1" t="s">
        <v>823</v>
      </c>
      <c r="B255" s="1" t="s">
        <v>1322</v>
      </c>
      <c r="C255" s="36" t="str">
        <f>HYPERLINK("https://www.library.pref.chiba.lg.jp/licsxp-iopac/WOpacMsgNewListToTifTilDetailAction.do?tilcod=1000000727524","富浦の昔ばなし　第２集")</f>
        <v>富浦の昔ばなし　第２集</v>
      </c>
      <c r="D255" s="12" t="s">
        <v>1097</v>
      </c>
      <c r="E255" s="13">
        <v>2006</v>
      </c>
      <c r="F255" s="11" t="s">
        <v>302</v>
      </c>
      <c r="G255" s="59" t="s">
        <v>5</v>
      </c>
      <c r="H255" s="1" t="s">
        <v>18</v>
      </c>
      <c r="I255" s="41"/>
      <c r="J255" s="10" t="s">
        <v>35</v>
      </c>
    </row>
    <row r="256" spans="1:10" ht="31.5" customHeight="1">
      <c r="A256" s="1" t="s">
        <v>462</v>
      </c>
      <c r="B256" s="1" t="s">
        <v>1323</v>
      </c>
      <c r="C256" s="36" t="str">
        <f>HYPERLINK("https://www.library.pref.chiba.lg.jp/licsxp-iopac/WOpacMsgNewListToTifTilDetailAction.do?tilcod=1000000727524","富浦の昔ばなし　第２集")</f>
        <v>富浦の昔ばなし　第２集</v>
      </c>
      <c r="D256" s="12" t="s">
        <v>1097</v>
      </c>
      <c r="E256" s="13">
        <v>2006</v>
      </c>
      <c r="F256" s="11" t="s">
        <v>302</v>
      </c>
      <c r="G256" s="59" t="s">
        <v>5</v>
      </c>
      <c r="H256" s="1" t="s">
        <v>18</v>
      </c>
      <c r="I256" s="41" t="s">
        <v>262</v>
      </c>
      <c r="J256" s="10" t="s">
        <v>35</v>
      </c>
    </row>
    <row r="257" spans="1:10" ht="31.5" customHeight="1">
      <c r="A257" s="1" t="s">
        <v>707</v>
      </c>
      <c r="B257" s="1" t="s">
        <v>1324</v>
      </c>
      <c r="C257" s="36" t="str">
        <f>HYPERLINK("https://www.library.pref.chiba.lg.jp/licsxp-iopac/WOpacMsgNewListToTifTilDetailAction.do?tilcod=1000000727524","富浦の昔ばなし　第２集")</f>
        <v>富浦の昔ばなし　第２集</v>
      </c>
      <c r="D257" s="12" t="s">
        <v>1171</v>
      </c>
      <c r="E257" s="13">
        <v>2006</v>
      </c>
      <c r="F257" s="11" t="s">
        <v>302</v>
      </c>
      <c r="G257" s="59" t="s">
        <v>5</v>
      </c>
      <c r="H257" s="1" t="s">
        <v>18</v>
      </c>
      <c r="I257" s="41" t="s">
        <v>259</v>
      </c>
      <c r="J257" s="10" t="s">
        <v>35</v>
      </c>
    </row>
    <row r="258" spans="1:10" ht="21">
      <c r="A258" s="1" t="s">
        <v>729</v>
      </c>
      <c r="B258" s="1" t="s">
        <v>1325</v>
      </c>
      <c r="C258" s="36" t="str">
        <f>HYPERLINK("https://www.library.pref.chiba.lg.jp/licsxp-iopac/WOpacMsgNewListToTifTilDetailAction.do?tilcod=1000000328598","富浦の昔ばなし")</f>
        <v>富浦の昔ばなし</v>
      </c>
      <c r="D258" s="12" t="s">
        <v>16</v>
      </c>
      <c r="E258" s="13">
        <v>2000</v>
      </c>
      <c r="F258" s="11" t="s">
        <v>303</v>
      </c>
      <c r="G258" s="59" t="s">
        <v>5</v>
      </c>
      <c r="H258" s="1" t="s">
        <v>18</v>
      </c>
      <c r="I258" s="41"/>
      <c r="J258" s="10" t="s">
        <v>35</v>
      </c>
    </row>
    <row r="259" spans="1:10" ht="31.5" customHeight="1">
      <c r="A259" s="1" t="s">
        <v>842</v>
      </c>
      <c r="B259" s="1" t="s">
        <v>1326</v>
      </c>
      <c r="C259" s="36" t="str">
        <f>HYPERLINK("https://www.library.pref.chiba.lg.jp/licsxp-iopac/WOpacMsgNewListToTifTilDetailAction.do?tilcod=1000000727524","富浦の昔ばなし　第２集")</f>
        <v>富浦の昔ばなし　第２集</v>
      </c>
      <c r="D259" s="12" t="s">
        <v>1303</v>
      </c>
      <c r="E259" s="13">
        <v>2006</v>
      </c>
      <c r="F259" s="11" t="s">
        <v>302</v>
      </c>
      <c r="G259" s="59" t="s">
        <v>5</v>
      </c>
      <c r="H259" s="1" t="s">
        <v>18</v>
      </c>
      <c r="I259" s="41" t="s">
        <v>99</v>
      </c>
      <c r="J259" s="10" t="s">
        <v>35</v>
      </c>
    </row>
    <row r="260" spans="1:10" ht="40.5">
      <c r="A260" s="1" t="s">
        <v>463</v>
      </c>
      <c r="B260" s="1" t="s">
        <v>1327</v>
      </c>
      <c r="C260" s="36" t="str">
        <f>HYPERLINK("https://www.library.pref.chiba.lg.jp/licsxp-iopac/WOpacMsgNewListToTifTilDetailAction.do?tilcod=1000000328598","富浦の昔ばなし")</f>
        <v>富浦の昔ばなし</v>
      </c>
      <c r="D260" s="12" t="s">
        <v>16</v>
      </c>
      <c r="E260" s="13">
        <v>2000</v>
      </c>
      <c r="F260" s="11" t="s">
        <v>303</v>
      </c>
      <c r="G260" s="59" t="s">
        <v>5</v>
      </c>
      <c r="H260" s="1" t="s">
        <v>18</v>
      </c>
      <c r="I260" s="41" t="s">
        <v>137</v>
      </c>
      <c r="J260" s="10" t="s">
        <v>35</v>
      </c>
    </row>
    <row r="261" spans="1:10" ht="21">
      <c r="A261" s="1" t="s">
        <v>708</v>
      </c>
      <c r="B261" s="1" t="s">
        <v>1328</v>
      </c>
      <c r="C261" s="36" t="str">
        <f>HYPERLINK("https://www.library.pref.chiba.lg.jp/licsxp-iopac/WOpacMsgNewListToTifTilDetailAction.do?tilcod=1000000328598","富浦の昔ばなし")</f>
        <v>富浦の昔ばなし</v>
      </c>
      <c r="D261" s="12" t="s">
        <v>16</v>
      </c>
      <c r="E261" s="13">
        <v>2000</v>
      </c>
      <c r="F261" s="11" t="s">
        <v>303</v>
      </c>
      <c r="G261" s="59" t="s">
        <v>5</v>
      </c>
      <c r="H261" s="1" t="s">
        <v>18</v>
      </c>
      <c r="I261" s="41" t="s">
        <v>139</v>
      </c>
      <c r="J261" s="10" t="s">
        <v>35</v>
      </c>
    </row>
    <row r="262" spans="1:10" ht="21">
      <c r="A262" s="1" t="s">
        <v>464</v>
      </c>
      <c r="B262" s="1" t="s">
        <v>1329</v>
      </c>
      <c r="C262" s="36" t="str">
        <f>HYPERLINK("https://www.library.pref.chiba.lg.jp/licsxp-iopac/WOpacMsgNewListToTifTilDetailAction.do?tilcod=1000000328598","富浦の昔ばなし")</f>
        <v>富浦の昔ばなし</v>
      </c>
      <c r="D262" s="12" t="s">
        <v>16</v>
      </c>
      <c r="E262" s="13">
        <v>2000</v>
      </c>
      <c r="F262" s="11" t="s">
        <v>303</v>
      </c>
      <c r="G262" s="59" t="s">
        <v>5</v>
      </c>
      <c r="H262" s="1" t="s">
        <v>18</v>
      </c>
      <c r="I262" s="41" t="s">
        <v>175</v>
      </c>
      <c r="J262" s="10" t="s">
        <v>35</v>
      </c>
    </row>
    <row r="263" spans="1:10" ht="21">
      <c r="A263" s="1" t="s">
        <v>709</v>
      </c>
      <c r="B263" s="1" t="s">
        <v>1330</v>
      </c>
      <c r="C263" s="36" t="str">
        <f>HYPERLINK("https://www.library.pref.chiba.lg.jp/licsxp-iopac/WOpacMsgNewListToTifTilDetailAction.do?tilcod=1000000328598","富浦の昔ばなし")</f>
        <v>富浦の昔ばなし</v>
      </c>
      <c r="D263" s="12" t="s">
        <v>16</v>
      </c>
      <c r="E263" s="13">
        <v>2000</v>
      </c>
      <c r="F263" s="11" t="s">
        <v>303</v>
      </c>
      <c r="G263" s="59" t="s">
        <v>5</v>
      </c>
      <c r="H263" s="1" t="s">
        <v>18</v>
      </c>
      <c r="I263" s="41" t="s">
        <v>103</v>
      </c>
      <c r="J263" s="10" t="s">
        <v>35</v>
      </c>
    </row>
    <row r="264" spans="1:10" ht="31.5" customHeight="1">
      <c r="A264" s="1" t="s">
        <v>465</v>
      </c>
      <c r="B264" s="1" t="s">
        <v>1331</v>
      </c>
      <c r="C264" s="36" t="str">
        <f aca="true" t="shared" si="5" ref="C264:C269">HYPERLINK("https://www.library.pref.chiba.lg.jp/licsxp-iopac/WOpacMsgNewListToTifTilDetailAction.do?tilcod=1000000727524","富浦の昔ばなし　第２集")</f>
        <v>富浦の昔ばなし　第２集</v>
      </c>
      <c r="D264" s="12" t="s">
        <v>1097</v>
      </c>
      <c r="E264" s="13">
        <v>2006</v>
      </c>
      <c r="F264" s="11" t="s">
        <v>302</v>
      </c>
      <c r="G264" s="59" t="s">
        <v>5</v>
      </c>
      <c r="H264" s="1" t="s">
        <v>18</v>
      </c>
      <c r="I264" s="41" t="s">
        <v>231</v>
      </c>
      <c r="J264" s="10" t="s">
        <v>35</v>
      </c>
    </row>
    <row r="265" spans="1:10" ht="31.5" customHeight="1">
      <c r="A265" s="1" t="s">
        <v>466</v>
      </c>
      <c r="B265" s="1" t="s">
        <v>1332</v>
      </c>
      <c r="C265" s="36" t="str">
        <f t="shared" si="5"/>
        <v>富浦の昔ばなし　第２集</v>
      </c>
      <c r="D265" s="12" t="s">
        <v>1097</v>
      </c>
      <c r="E265" s="13">
        <v>2006</v>
      </c>
      <c r="F265" s="11" t="s">
        <v>302</v>
      </c>
      <c r="G265" s="59" t="s">
        <v>5</v>
      </c>
      <c r="H265" s="1" t="s">
        <v>18</v>
      </c>
      <c r="I265" s="41" t="s">
        <v>230</v>
      </c>
      <c r="J265" s="10" t="s">
        <v>35</v>
      </c>
    </row>
    <row r="266" spans="1:10" ht="31.5" customHeight="1">
      <c r="A266" s="1" t="s">
        <v>467</v>
      </c>
      <c r="B266" s="1" t="s">
        <v>1333</v>
      </c>
      <c r="C266" s="36" t="str">
        <f t="shared" si="5"/>
        <v>富浦の昔ばなし　第２集</v>
      </c>
      <c r="D266" s="12" t="s">
        <v>1097</v>
      </c>
      <c r="E266" s="13">
        <v>2006</v>
      </c>
      <c r="F266" s="11" t="s">
        <v>302</v>
      </c>
      <c r="G266" s="59" t="s">
        <v>5</v>
      </c>
      <c r="H266" s="1" t="s">
        <v>18</v>
      </c>
      <c r="I266" s="41" t="s">
        <v>132</v>
      </c>
      <c r="J266" s="10" t="s">
        <v>35</v>
      </c>
    </row>
    <row r="267" spans="1:10" ht="31.5" customHeight="1">
      <c r="A267" s="1" t="s">
        <v>712</v>
      </c>
      <c r="B267" s="1" t="s">
        <v>1334</v>
      </c>
      <c r="C267" s="36" t="str">
        <f t="shared" si="5"/>
        <v>富浦の昔ばなし　第２集</v>
      </c>
      <c r="D267" s="12" t="s">
        <v>1097</v>
      </c>
      <c r="E267" s="13">
        <v>2006</v>
      </c>
      <c r="F267" s="11" t="s">
        <v>302</v>
      </c>
      <c r="G267" s="59" t="s">
        <v>5</v>
      </c>
      <c r="H267" s="1" t="s">
        <v>18</v>
      </c>
      <c r="I267" s="41" t="s">
        <v>71</v>
      </c>
      <c r="J267" s="10" t="s">
        <v>35</v>
      </c>
    </row>
    <row r="268" spans="1:10" ht="31.5" customHeight="1">
      <c r="A268" s="1" t="s">
        <v>711</v>
      </c>
      <c r="B268" s="1" t="s">
        <v>1335</v>
      </c>
      <c r="C268" s="36" t="str">
        <f t="shared" si="5"/>
        <v>富浦の昔ばなし　第２集</v>
      </c>
      <c r="D268" s="12" t="s">
        <v>1097</v>
      </c>
      <c r="E268" s="13">
        <v>2006</v>
      </c>
      <c r="F268" s="11" t="s">
        <v>302</v>
      </c>
      <c r="G268" s="59" t="s">
        <v>5</v>
      </c>
      <c r="H268" s="1" t="s">
        <v>18</v>
      </c>
      <c r="I268" s="41" t="s">
        <v>216</v>
      </c>
      <c r="J268" s="10" t="s">
        <v>35</v>
      </c>
    </row>
    <row r="269" spans="1:10" ht="31.5" customHeight="1">
      <c r="A269" s="1" t="s">
        <v>468</v>
      </c>
      <c r="B269" s="1" t="s">
        <v>1336</v>
      </c>
      <c r="C269" s="36" t="str">
        <f t="shared" si="5"/>
        <v>富浦の昔ばなし　第２集</v>
      </c>
      <c r="D269" s="12" t="s">
        <v>11</v>
      </c>
      <c r="E269" s="13">
        <v>2006</v>
      </c>
      <c r="F269" s="11" t="s">
        <v>302</v>
      </c>
      <c r="G269" s="59" t="s">
        <v>5</v>
      </c>
      <c r="H269" s="1" t="s">
        <v>18</v>
      </c>
      <c r="I269" s="41" t="s">
        <v>226</v>
      </c>
      <c r="J269" s="10" t="s">
        <v>35</v>
      </c>
    </row>
    <row r="270" spans="1:10" ht="21">
      <c r="A270" s="1" t="s">
        <v>469</v>
      </c>
      <c r="B270" s="1" t="s">
        <v>1337</v>
      </c>
      <c r="C270" s="36" t="str">
        <f>HYPERLINK("https://www.library.pref.chiba.lg.jp/licsxp-iopac/WOpacMsgNewListToTifTilDetailAction.do?tilcod=1000000328598","富浦の昔ばなし")</f>
        <v>富浦の昔ばなし</v>
      </c>
      <c r="D270" s="12" t="s">
        <v>16</v>
      </c>
      <c r="E270" s="13">
        <v>2000</v>
      </c>
      <c r="F270" s="11" t="s">
        <v>303</v>
      </c>
      <c r="G270" s="59" t="s">
        <v>5</v>
      </c>
      <c r="H270" s="1" t="s">
        <v>18</v>
      </c>
      <c r="I270" s="41" t="s">
        <v>96</v>
      </c>
      <c r="J270" s="10" t="s">
        <v>35</v>
      </c>
    </row>
    <row r="271" spans="1:10" ht="31.5" customHeight="1">
      <c r="A271" s="1" t="s">
        <v>470</v>
      </c>
      <c r="B271" s="1" t="s">
        <v>1338</v>
      </c>
      <c r="C271" s="36" t="str">
        <f>HYPERLINK("https://www.library.pref.chiba.lg.jp/licsxp-iopac/WOpacMsgNewListToTifTilDetailAction.do?tilcod=1000000727524","富浦の昔ばなし　第２集")</f>
        <v>富浦の昔ばなし　第２集</v>
      </c>
      <c r="D271" s="12" t="s">
        <v>1097</v>
      </c>
      <c r="E271" s="13">
        <v>2006</v>
      </c>
      <c r="F271" s="11" t="s">
        <v>302</v>
      </c>
      <c r="G271" s="59" t="s">
        <v>5</v>
      </c>
      <c r="H271" s="1" t="s">
        <v>18</v>
      </c>
      <c r="I271" s="41" t="s">
        <v>233</v>
      </c>
      <c r="J271" s="10" t="s">
        <v>35</v>
      </c>
    </row>
    <row r="272" spans="1:10" ht="21">
      <c r="A272" s="1" t="s">
        <v>471</v>
      </c>
      <c r="B272" s="1" t="s">
        <v>1339</v>
      </c>
      <c r="C272" s="36" t="str">
        <f>HYPERLINK("https://www.library.pref.chiba.lg.jp/licsxp-iopac/WOpacMsgNewListToTifTilDetailAction.do?tilcod=1000000328598","富浦の昔ばなし")</f>
        <v>富浦の昔ばなし</v>
      </c>
      <c r="D272" s="12" t="s">
        <v>16</v>
      </c>
      <c r="E272" s="13">
        <v>2000</v>
      </c>
      <c r="F272" s="11" t="s">
        <v>303</v>
      </c>
      <c r="G272" s="59" t="s">
        <v>5</v>
      </c>
      <c r="H272" s="1" t="s">
        <v>18</v>
      </c>
      <c r="I272" s="41" t="s">
        <v>164</v>
      </c>
      <c r="J272" s="10" t="s">
        <v>35</v>
      </c>
    </row>
    <row r="273" spans="1:10" ht="21">
      <c r="A273" s="1" t="s">
        <v>472</v>
      </c>
      <c r="B273" s="1" t="s">
        <v>1340</v>
      </c>
      <c r="C273" s="36" t="str">
        <f>HYPERLINK("https://www.library.pref.chiba.lg.jp/licsxp-iopac/WOpacMsgNewListToTifTilDetailAction.do?tilcod=1000000328598","富浦の昔ばなし")</f>
        <v>富浦の昔ばなし</v>
      </c>
      <c r="D273" s="12" t="s">
        <v>16</v>
      </c>
      <c r="E273" s="13">
        <v>2000</v>
      </c>
      <c r="F273" s="11" t="s">
        <v>303</v>
      </c>
      <c r="G273" s="59" t="s">
        <v>5</v>
      </c>
      <c r="H273" s="1" t="s">
        <v>18</v>
      </c>
      <c r="I273" s="41" t="s">
        <v>112</v>
      </c>
      <c r="J273" s="10" t="s">
        <v>35</v>
      </c>
    </row>
    <row r="274" spans="1:10" s="6" customFormat="1" ht="21">
      <c r="A274" s="1" t="s">
        <v>715</v>
      </c>
      <c r="B274" s="1" t="s">
        <v>1341</v>
      </c>
      <c r="C274" s="36" t="str">
        <f>HYPERLINK("https://www.library.pref.chiba.lg.jp/licsxp-iopac/WOpacMsgNewListToTifTilDetailAction.do?tilcod=1000000328598","富浦の昔ばなし")</f>
        <v>富浦の昔ばなし</v>
      </c>
      <c r="D274" s="12" t="s">
        <v>16</v>
      </c>
      <c r="E274" s="13">
        <v>2000</v>
      </c>
      <c r="F274" s="11" t="s">
        <v>303</v>
      </c>
      <c r="G274" s="59" t="s">
        <v>5</v>
      </c>
      <c r="H274" s="1" t="s">
        <v>18</v>
      </c>
      <c r="I274" s="41"/>
      <c r="J274" s="10" t="s">
        <v>35</v>
      </c>
    </row>
    <row r="275" spans="1:10" s="6" customFormat="1" ht="21">
      <c r="A275" s="1" t="s">
        <v>473</v>
      </c>
      <c r="B275" s="1" t="s">
        <v>1342</v>
      </c>
      <c r="C275" s="36" t="str">
        <f>HYPERLINK("https://www.library.pref.chiba.lg.jp/licsxp-iopac/WOpacMsgNewListToTifTilDetailAction.do?tilcod=1000000328598","富浦の昔ばなし")</f>
        <v>富浦の昔ばなし</v>
      </c>
      <c r="D275" s="12" t="s">
        <v>16</v>
      </c>
      <c r="E275" s="13">
        <v>2000</v>
      </c>
      <c r="F275" s="11" t="s">
        <v>303</v>
      </c>
      <c r="G275" s="59" t="s">
        <v>5</v>
      </c>
      <c r="H275" s="1" t="s">
        <v>18</v>
      </c>
      <c r="I275" s="41"/>
      <c r="J275" s="10" t="s">
        <v>35</v>
      </c>
    </row>
    <row r="276" spans="1:10" s="6" customFormat="1" ht="21">
      <c r="A276" s="1" t="s">
        <v>474</v>
      </c>
      <c r="B276" s="1" t="s">
        <v>1343</v>
      </c>
      <c r="C276" s="36" t="str">
        <f>HYPERLINK("https://www.library.pref.chiba.lg.jp/licsxp-iopac/WOpacMsgNewListToTifTilDetailAction.do?tilcod=1000000328598","富浦の昔ばなし")</f>
        <v>富浦の昔ばなし</v>
      </c>
      <c r="D276" s="12" t="s">
        <v>16</v>
      </c>
      <c r="E276" s="13">
        <v>2000</v>
      </c>
      <c r="F276" s="11" t="s">
        <v>303</v>
      </c>
      <c r="G276" s="59" t="s">
        <v>5</v>
      </c>
      <c r="H276" s="1" t="s">
        <v>18</v>
      </c>
      <c r="I276" s="41" t="s">
        <v>182</v>
      </c>
      <c r="J276" s="10" t="s">
        <v>35</v>
      </c>
    </row>
    <row r="277" spans="1:10" s="6" customFormat="1" ht="31.5" customHeight="1">
      <c r="A277" s="1" t="s">
        <v>827</v>
      </c>
      <c r="B277" s="1" t="s">
        <v>1344</v>
      </c>
      <c r="C277" s="36" t="str">
        <f>HYPERLINK("https://www.library.pref.chiba.lg.jp/licsxp-iopac/WOpacMsgNewListToTifTilDetailAction.do?tilcod=1000000727524","富浦の昔ばなし　第２集")</f>
        <v>富浦の昔ばなし　第２集</v>
      </c>
      <c r="D277" s="12" t="s">
        <v>1097</v>
      </c>
      <c r="E277" s="13">
        <v>2006</v>
      </c>
      <c r="F277" s="11" t="s">
        <v>302</v>
      </c>
      <c r="G277" s="59" t="s">
        <v>5</v>
      </c>
      <c r="H277" s="1" t="s">
        <v>18</v>
      </c>
      <c r="I277" s="41" t="s">
        <v>251</v>
      </c>
      <c r="J277" s="10" t="s">
        <v>35</v>
      </c>
    </row>
    <row r="278" spans="1:10" s="6" customFormat="1" ht="31.5" customHeight="1">
      <c r="A278" s="1" t="s">
        <v>836</v>
      </c>
      <c r="B278" s="1" t="s">
        <v>1345</v>
      </c>
      <c r="C278" s="36" t="str">
        <f>HYPERLINK("https://www.library.pref.chiba.lg.jp/licsxp-iopac/WOpacMsgNewListToTifTilDetailAction.do?tilcod=1000000727524","富浦の昔ばなし　第２集")</f>
        <v>富浦の昔ばなし　第２集</v>
      </c>
      <c r="D278" s="12" t="s">
        <v>1097</v>
      </c>
      <c r="E278" s="13">
        <v>2006</v>
      </c>
      <c r="F278" s="11" t="s">
        <v>302</v>
      </c>
      <c r="G278" s="59" t="s">
        <v>5</v>
      </c>
      <c r="H278" s="1" t="s">
        <v>18</v>
      </c>
      <c r="I278" s="41" t="s">
        <v>211</v>
      </c>
      <c r="J278" s="10" t="s">
        <v>35</v>
      </c>
    </row>
    <row r="279" spans="1:10" s="6" customFormat="1" ht="31.5" customHeight="1">
      <c r="A279" s="1" t="s">
        <v>828</v>
      </c>
      <c r="B279" s="1" t="s">
        <v>1346</v>
      </c>
      <c r="C279" s="36" t="str">
        <f>HYPERLINK("https://www.library.pref.chiba.lg.jp/licsxp-iopac/WOpacMsgNewListToTifTilDetailAction.do?tilcod=1000000727524","富浦の昔ばなし　第２集")</f>
        <v>富浦の昔ばなし　第２集</v>
      </c>
      <c r="D279" s="12" t="s">
        <v>1303</v>
      </c>
      <c r="E279" s="13">
        <v>2006</v>
      </c>
      <c r="F279" s="11" t="s">
        <v>302</v>
      </c>
      <c r="G279" s="59" t="s">
        <v>5</v>
      </c>
      <c r="H279" s="1" t="s">
        <v>18</v>
      </c>
      <c r="I279" s="41" t="s">
        <v>102</v>
      </c>
      <c r="J279" s="10" t="s">
        <v>35</v>
      </c>
    </row>
    <row r="280" spans="1:10" s="6" customFormat="1" ht="31.5" customHeight="1">
      <c r="A280" s="1" t="s">
        <v>829</v>
      </c>
      <c r="B280" s="1" t="s">
        <v>1347</v>
      </c>
      <c r="C280" s="36" t="str">
        <f>HYPERLINK("https://www.library.pref.chiba.lg.jp/licsxp-iopac/WOpacMsgNewListToTifTilDetailAction.do?tilcod=1000000727524","富浦の昔ばなし　第２集")</f>
        <v>富浦の昔ばなし　第２集</v>
      </c>
      <c r="D280" s="12" t="s">
        <v>1303</v>
      </c>
      <c r="E280" s="13">
        <v>2006</v>
      </c>
      <c r="F280" s="11" t="s">
        <v>302</v>
      </c>
      <c r="G280" s="59" t="s">
        <v>5</v>
      </c>
      <c r="H280" s="1" t="s">
        <v>18</v>
      </c>
      <c r="I280" s="41" t="s">
        <v>254</v>
      </c>
      <c r="J280" s="10" t="s">
        <v>35</v>
      </c>
    </row>
    <row r="281" spans="1:10" s="6" customFormat="1" ht="31.5" customHeight="1">
      <c r="A281" s="1" t="s">
        <v>830</v>
      </c>
      <c r="B281" s="1" t="s">
        <v>1348</v>
      </c>
      <c r="C281" s="36" t="str">
        <f>HYPERLINK("https://www.library.pref.chiba.lg.jp/licsxp-iopac/WOpacMsgNewListToTifTilDetailAction.do?tilcod=1000000727524","富浦の昔ばなし　第２集")</f>
        <v>富浦の昔ばなし　第２集</v>
      </c>
      <c r="D281" s="12" t="s">
        <v>1303</v>
      </c>
      <c r="E281" s="13">
        <v>2006</v>
      </c>
      <c r="F281" s="11" t="s">
        <v>302</v>
      </c>
      <c r="G281" s="59" t="s">
        <v>5</v>
      </c>
      <c r="H281" s="1" t="s">
        <v>18</v>
      </c>
      <c r="I281" s="41" t="s">
        <v>253</v>
      </c>
      <c r="J281" s="10" t="s">
        <v>35</v>
      </c>
    </row>
    <row r="282" spans="1:10" s="6" customFormat="1" ht="21">
      <c r="A282" s="1" t="s">
        <v>716</v>
      </c>
      <c r="B282" s="1" t="s">
        <v>1349</v>
      </c>
      <c r="C282" s="36" t="str">
        <f>HYPERLINK("https://www.library.pref.chiba.lg.jp/licsxp-iopac/WOpacMsgNewListToTifTilDetailAction.do?tilcod=1000000328598","富浦の昔ばなし")</f>
        <v>富浦の昔ばなし</v>
      </c>
      <c r="D282" s="12" t="s">
        <v>16</v>
      </c>
      <c r="E282" s="13">
        <v>2000</v>
      </c>
      <c r="F282" s="11" t="s">
        <v>303</v>
      </c>
      <c r="G282" s="59" t="s">
        <v>5</v>
      </c>
      <c r="H282" s="1" t="s">
        <v>18</v>
      </c>
      <c r="I282" s="41" t="s">
        <v>153</v>
      </c>
      <c r="J282" s="10" t="s">
        <v>35</v>
      </c>
    </row>
    <row r="283" spans="1:10" s="6" customFormat="1" ht="31.5" customHeight="1">
      <c r="A283" s="1" t="s">
        <v>767</v>
      </c>
      <c r="B283" s="1" t="s">
        <v>1350</v>
      </c>
      <c r="C283" s="36" t="str">
        <f>HYPERLINK("https://www.library.pref.chiba.lg.jp/licsxp-iopac/WOpacMsgNewListToTifTilDetailAction.do?tilcod=1000000727524","富浦の昔ばなし　第２集")</f>
        <v>富浦の昔ばなし　第２集</v>
      </c>
      <c r="D283" s="12" t="s">
        <v>1303</v>
      </c>
      <c r="E283" s="13">
        <v>2006</v>
      </c>
      <c r="F283" s="11" t="s">
        <v>302</v>
      </c>
      <c r="G283" s="59" t="s">
        <v>5</v>
      </c>
      <c r="H283" s="1" t="s">
        <v>18</v>
      </c>
      <c r="I283" s="41" t="s">
        <v>214</v>
      </c>
      <c r="J283" s="10" t="s">
        <v>35</v>
      </c>
    </row>
    <row r="284" spans="1:10" s="6" customFormat="1" ht="21">
      <c r="A284" s="1" t="s">
        <v>717</v>
      </c>
      <c r="B284" s="1" t="s">
        <v>1351</v>
      </c>
      <c r="C284" s="36" t="str">
        <f>HYPERLINK("https://www.library.pref.chiba.lg.jp/licsxp-iopac/WOpacMsgNewListToTifTilDetailAction.do?tilcod=1000000328598","富浦の昔ばなし")</f>
        <v>富浦の昔ばなし</v>
      </c>
      <c r="D284" s="12" t="s">
        <v>16</v>
      </c>
      <c r="E284" s="13">
        <v>2000</v>
      </c>
      <c r="F284" s="11" t="s">
        <v>303</v>
      </c>
      <c r="G284" s="59" t="s">
        <v>5</v>
      </c>
      <c r="H284" s="1" t="s">
        <v>18</v>
      </c>
      <c r="I284" s="41"/>
      <c r="J284" s="10" t="s">
        <v>35</v>
      </c>
    </row>
    <row r="285" spans="1:10" s="6" customFormat="1" ht="21">
      <c r="A285" s="1" t="s">
        <v>718</v>
      </c>
      <c r="B285" s="1" t="s">
        <v>1352</v>
      </c>
      <c r="C285" s="36" t="str">
        <f>HYPERLINK("https://www.library.pref.chiba.lg.jp/licsxp-iopac/WOpacMsgNewListToTifTilDetailAction.do?tilcod=1000000328598","富浦の昔ばなし")</f>
        <v>富浦の昔ばなし</v>
      </c>
      <c r="D285" s="12" t="s">
        <v>16</v>
      </c>
      <c r="E285" s="13">
        <v>2000</v>
      </c>
      <c r="F285" s="11" t="s">
        <v>303</v>
      </c>
      <c r="G285" s="59" t="s">
        <v>5</v>
      </c>
      <c r="H285" s="1" t="s">
        <v>18</v>
      </c>
      <c r="I285" s="41" t="s">
        <v>152</v>
      </c>
      <c r="J285" s="10" t="s">
        <v>35</v>
      </c>
    </row>
    <row r="286" spans="1:10" s="6" customFormat="1" ht="31.5" customHeight="1">
      <c r="A286" s="1" t="s">
        <v>831</v>
      </c>
      <c r="B286" s="1" t="s">
        <v>1353</v>
      </c>
      <c r="C286" s="36" t="str">
        <f>HYPERLINK("https://www.library.pref.chiba.lg.jp/licsxp-iopac/WOpacMsgNewListToTifTilDetailAction.do?tilcod=1000000727524","富浦の昔ばなし　第２集")</f>
        <v>富浦の昔ばなし　第２集</v>
      </c>
      <c r="D286" s="12" t="s">
        <v>1303</v>
      </c>
      <c r="E286" s="13">
        <v>2006</v>
      </c>
      <c r="F286" s="11" t="s">
        <v>302</v>
      </c>
      <c r="G286" s="59" t="s">
        <v>5</v>
      </c>
      <c r="H286" s="1" t="s">
        <v>18</v>
      </c>
      <c r="I286" s="41" t="s">
        <v>153</v>
      </c>
      <c r="J286" s="10" t="s">
        <v>35</v>
      </c>
    </row>
    <row r="287" spans="1:10" s="6" customFormat="1" ht="21">
      <c r="A287" s="1" t="s">
        <v>832</v>
      </c>
      <c r="B287" s="1" t="s">
        <v>1354</v>
      </c>
      <c r="C287" s="36" t="str">
        <f>HYPERLINK("https://www.library.pref.chiba.lg.jp/licsxp-iopac/WOpacMsgNewListToTifTilDetailAction.do?tilcod=1000000328598","富浦の昔ばなし")</f>
        <v>富浦の昔ばなし</v>
      </c>
      <c r="D287" s="12" t="s">
        <v>16</v>
      </c>
      <c r="E287" s="13">
        <v>2000</v>
      </c>
      <c r="F287" s="11" t="s">
        <v>303</v>
      </c>
      <c r="G287" s="59" t="s">
        <v>5</v>
      </c>
      <c r="H287" s="1" t="s">
        <v>18</v>
      </c>
      <c r="I287" s="41" t="s">
        <v>153</v>
      </c>
      <c r="J287" s="10" t="s">
        <v>35</v>
      </c>
    </row>
    <row r="288" spans="1:10" s="6" customFormat="1" ht="31.5" customHeight="1">
      <c r="A288" s="1" t="s">
        <v>833</v>
      </c>
      <c r="B288" s="1" t="s">
        <v>1355</v>
      </c>
      <c r="C288" s="36" t="str">
        <f>HYPERLINK("https://www.library.pref.chiba.lg.jp/licsxp-iopac/WOpacMsgNewListToTifTilDetailAction.do?tilcod=1000000727524","富浦の昔ばなし　第２集")</f>
        <v>富浦の昔ばなし　第２集</v>
      </c>
      <c r="D288" s="12" t="s">
        <v>1303</v>
      </c>
      <c r="E288" s="13">
        <v>2006</v>
      </c>
      <c r="F288" s="11" t="s">
        <v>302</v>
      </c>
      <c r="G288" s="59" t="s">
        <v>5</v>
      </c>
      <c r="H288" s="1" t="s">
        <v>18</v>
      </c>
      <c r="I288" s="41" t="s">
        <v>232</v>
      </c>
      <c r="J288" s="10" t="s">
        <v>35</v>
      </c>
    </row>
    <row r="289" spans="1:10" s="6" customFormat="1" ht="21">
      <c r="A289" s="1" t="s">
        <v>844</v>
      </c>
      <c r="B289" s="1" t="s">
        <v>1356</v>
      </c>
      <c r="C289" s="36" t="str">
        <f>HYPERLINK("https://www.library.pref.chiba.lg.jp/licsxp-iopac/WOpacMsgNewListToTifTilDetailAction.do?tilcod=1000000328598","富浦の昔ばなし")</f>
        <v>富浦の昔ばなし</v>
      </c>
      <c r="D289" s="12" t="s">
        <v>16</v>
      </c>
      <c r="E289" s="13">
        <v>2000</v>
      </c>
      <c r="F289" s="11" t="s">
        <v>303</v>
      </c>
      <c r="G289" s="59" t="s">
        <v>5</v>
      </c>
      <c r="H289" s="1" t="s">
        <v>18</v>
      </c>
      <c r="I289" s="41" t="s">
        <v>153</v>
      </c>
      <c r="J289" s="10" t="s">
        <v>35</v>
      </c>
    </row>
    <row r="290" spans="1:10" s="6" customFormat="1" ht="21">
      <c r="A290" s="1" t="s">
        <v>674</v>
      </c>
      <c r="B290" s="1" t="s">
        <v>1357</v>
      </c>
      <c r="C290" s="40" t="str">
        <f>HYPERLINK("https://www.library.pref.chiba.lg.jp/licsxp-iopac/WOpacMsgNewListToTifTilDetailAction.do?tilcod=1000000663013","ふるさとお話の旅　３")</f>
        <v>ふるさとお話の旅　３</v>
      </c>
      <c r="D290" s="12" t="s">
        <v>29</v>
      </c>
      <c r="E290" s="13">
        <v>2005</v>
      </c>
      <c r="F290" s="11" t="s">
        <v>1358</v>
      </c>
      <c r="G290" s="59" t="s">
        <v>5</v>
      </c>
      <c r="H290" s="1" t="s">
        <v>30</v>
      </c>
      <c r="I290" s="41" t="s">
        <v>282</v>
      </c>
      <c r="J290" s="10" t="s">
        <v>35</v>
      </c>
    </row>
    <row r="291" spans="1:10" s="6" customFormat="1" ht="31.5" customHeight="1">
      <c r="A291" s="1" t="s">
        <v>834</v>
      </c>
      <c r="B291" s="1" t="s">
        <v>1359</v>
      </c>
      <c r="C291" s="36" t="str">
        <f>HYPERLINK("https://www.library.pref.chiba.lg.jp/licsxp-iopac/WOpacMsgNewListToTifTilDetailAction.do?tilcod=1000000727524","富浦の昔ばなし　第２集")</f>
        <v>富浦の昔ばなし　第２集</v>
      </c>
      <c r="D291" s="12" t="s">
        <v>11</v>
      </c>
      <c r="E291" s="13">
        <v>2006</v>
      </c>
      <c r="F291" s="11" t="s">
        <v>302</v>
      </c>
      <c r="G291" s="59" t="s">
        <v>5</v>
      </c>
      <c r="H291" s="1" t="s">
        <v>18</v>
      </c>
      <c r="I291" s="41" t="s">
        <v>931</v>
      </c>
      <c r="J291" s="10" t="s">
        <v>35</v>
      </c>
    </row>
    <row r="292" spans="1:10" s="6" customFormat="1" ht="21">
      <c r="A292" s="1" t="s">
        <v>835</v>
      </c>
      <c r="B292" s="1" t="s">
        <v>1360</v>
      </c>
      <c r="C292" s="36" t="str">
        <f>HYPERLINK("https://www.library.pref.chiba.lg.jp/licsxp-iopac/WOpacMsgNewListToTifTilDetailAction.do?tilcod=1000000328598","富浦の昔ばなし")</f>
        <v>富浦の昔ばなし</v>
      </c>
      <c r="D292" s="12" t="s">
        <v>16</v>
      </c>
      <c r="E292" s="13">
        <v>2000</v>
      </c>
      <c r="F292" s="11" t="s">
        <v>303</v>
      </c>
      <c r="G292" s="59" t="s">
        <v>5</v>
      </c>
      <c r="H292" s="1" t="s">
        <v>18</v>
      </c>
      <c r="I292" s="41" t="s">
        <v>94</v>
      </c>
      <c r="J292" s="10" t="s">
        <v>35</v>
      </c>
    </row>
    <row r="293" spans="1:10" s="6" customFormat="1" ht="31.5" customHeight="1">
      <c r="A293" s="1" t="s">
        <v>719</v>
      </c>
      <c r="B293" s="1" t="s">
        <v>1361</v>
      </c>
      <c r="C293" s="36" t="str">
        <f>HYPERLINK("https://www.library.pref.chiba.lg.jp/licsxp-iopac/WOpacMsgNewListToTifTilDetailAction.do?tilcod=1000000727524","富浦の昔ばなし　第２集")</f>
        <v>富浦の昔ばなし　第２集</v>
      </c>
      <c r="D293" s="12" t="s">
        <v>11</v>
      </c>
      <c r="E293" s="13">
        <v>2006</v>
      </c>
      <c r="F293" s="11" t="s">
        <v>302</v>
      </c>
      <c r="G293" s="59" t="s">
        <v>5</v>
      </c>
      <c r="H293" s="1" t="s">
        <v>18</v>
      </c>
      <c r="I293" s="41" t="s">
        <v>212</v>
      </c>
      <c r="J293" s="10" t="s">
        <v>35</v>
      </c>
    </row>
    <row r="294" spans="1:10" s="6" customFormat="1" ht="21">
      <c r="A294" s="1" t="s">
        <v>475</v>
      </c>
      <c r="B294" s="1" t="s">
        <v>1362</v>
      </c>
      <c r="C294" s="36" t="str">
        <f>HYPERLINK("https://www.library.pref.chiba.lg.jp/licsxp-iopac/WOpacMsgNewListToTifTilDetailAction.do?tilcod=1000000328598","富浦の昔ばなし")</f>
        <v>富浦の昔ばなし</v>
      </c>
      <c r="D294" s="12" t="s">
        <v>16</v>
      </c>
      <c r="E294" s="13">
        <v>2000</v>
      </c>
      <c r="F294" s="11" t="s">
        <v>303</v>
      </c>
      <c r="G294" s="59" t="s">
        <v>5</v>
      </c>
      <c r="H294" s="1" t="s">
        <v>18</v>
      </c>
      <c r="I294" s="41" t="s">
        <v>131</v>
      </c>
      <c r="J294" s="10" t="s">
        <v>35</v>
      </c>
    </row>
    <row r="295" spans="1:10" s="6" customFormat="1" ht="21">
      <c r="A295" s="1" t="s">
        <v>476</v>
      </c>
      <c r="B295" s="1" t="s">
        <v>1363</v>
      </c>
      <c r="C295" s="36" t="str">
        <f>HYPERLINK("https://www.library.pref.chiba.lg.jp/licsxp-iopac/WOpacMsgNewListToTifTilDetailAction.do?tilcod=1000000328598","富浦の昔ばなし")</f>
        <v>富浦の昔ばなし</v>
      </c>
      <c r="D295" s="12" t="s">
        <v>16</v>
      </c>
      <c r="E295" s="13">
        <v>2000</v>
      </c>
      <c r="F295" s="11" t="s">
        <v>303</v>
      </c>
      <c r="G295" s="59" t="s">
        <v>5</v>
      </c>
      <c r="H295" s="1" t="s">
        <v>18</v>
      </c>
      <c r="I295" s="41" t="s">
        <v>34</v>
      </c>
      <c r="J295" s="10" t="s">
        <v>35</v>
      </c>
    </row>
    <row r="296" spans="1:10" s="6" customFormat="1" ht="21">
      <c r="A296" s="1" t="s">
        <v>477</v>
      </c>
      <c r="B296" s="1" t="s">
        <v>1364</v>
      </c>
      <c r="C296" s="36" t="str">
        <f>HYPERLINK("https://www.library.pref.chiba.lg.jp/licsxp-iopac/WOpacMsgNewListToTifTilDetailAction.do?tilcod=1000000328598","富浦の昔ばなし")</f>
        <v>富浦の昔ばなし</v>
      </c>
      <c r="D296" s="12" t="s">
        <v>16</v>
      </c>
      <c r="E296" s="13">
        <v>2000</v>
      </c>
      <c r="F296" s="11" t="s">
        <v>303</v>
      </c>
      <c r="G296" s="59" t="s">
        <v>5</v>
      </c>
      <c r="H296" s="1" t="s">
        <v>18</v>
      </c>
      <c r="I296" s="41"/>
      <c r="J296" s="10" t="s">
        <v>35</v>
      </c>
    </row>
    <row r="297" spans="1:10" s="6" customFormat="1" ht="21">
      <c r="A297" s="1" t="s">
        <v>478</v>
      </c>
      <c r="B297" s="1" t="s">
        <v>1365</v>
      </c>
      <c r="C297" s="36" t="str">
        <f>HYPERLINK("https://www.library.pref.chiba.lg.jp/licsxp-iopac/WOpacMsgNewListToTifTilDetailAction.do?tilcod=1000000328598","富浦の昔ばなし")</f>
        <v>富浦の昔ばなし</v>
      </c>
      <c r="D297" s="12" t="s">
        <v>16</v>
      </c>
      <c r="E297" s="13">
        <v>2000</v>
      </c>
      <c r="F297" s="11" t="s">
        <v>303</v>
      </c>
      <c r="G297" s="59" t="s">
        <v>5</v>
      </c>
      <c r="H297" s="1" t="s">
        <v>18</v>
      </c>
      <c r="I297" s="41" t="s">
        <v>107</v>
      </c>
      <c r="J297" s="10" t="s">
        <v>35</v>
      </c>
    </row>
    <row r="298" spans="1:10" s="6" customFormat="1" ht="31.5" customHeight="1">
      <c r="A298" s="30" t="s">
        <v>479</v>
      </c>
      <c r="B298" s="30" t="s">
        <v>1366</v>
      </c>
      <c r="C298" s="36" t="str">
        <f>HYPERLINK("https://www.library.pref.chiba.lg.jp/licsxp-iopac/WOpacMsgNewListToTifTilDetailAction.do?tilcod=1000000727524","富浦の昔ばなし　第２集")</f>
        <v>富浦の昔ばなし　第２集</v>
      </c>
      <c r="D298" s="12" t="s">
        <v>1171</v>
      </c>
      <c r="E298" s="13">
        <v>2006</v>
      </c>
      <c r="F298" s="11" t="s">
        <v>302</v>
      </c>
      <c r="G298" s="59" t="s">
        <v>5</v>
      </c>
      <c r="H298" s="1" t="s">
        <v>18</v>
      </c>
      <c r="I298" s="41" t="s">
        <v>218</v>
      </c>
      <c r="J298" s="10" t="s">
        <v>35</v>
      </c>
    </row>
    <row r="299" spans="1:10" s="6" customFormat="1" ht="31.5" customHeight="1">
      <c r="A299" s="1" t="s">
        <v>722</v>
      </c>
      <c r="B299" s="1" t="s">
        <v>1367</v>
      </c>
      <c r="C299" s="36" t="str">
        <f>HYPERLINK("https://www.library.pref.chiba.lg.jp/licsxp-iopac/WOpacMsgNewListToTifTilDetailAction.do?tilcod=1000000727524","富浦の昔ばなし　第２集")</f>
        <v>富浦の昔ばなし　第２集</v>
      </c>
      <c r="D299" s="12" t="s">
        <v>11</v>
      </c>
      <c r="E299" s="13">
        <v>2006</v>
      </c>
      <c r="F299" s="11" t="s">
        <v>302</v>
      </c>
      <c r="G299" s="59" t="s">
        <v>5</v>
      </c>
      <c r="H299" s="1" t="s">
        <v>18</v>
      </c>
      <c r="I299" s="41" t="s">
        <v>45</v>
      </c>
      <c r="J299" s="10" t="s">
        <v>35</v>
      </c>
    </row>
    <row r="300" spans="1:10" s="6" customFormat="1" ht="31.5" customHeight="1">
      <c r="A300" s="30" t="s">
        <v>721</v>
      </c>
      <c r="B300" s="30" t="s">
        <v>1368</v>
      </c>
      <c r="C300" s="36" t="str">
        <f>HYPERLINK("https://www.library.pref.chiba.lg.jp/licsxp-iopac/WOpacMsgNewListToTifTilDetailAction.do?tilcod=1000000727524","富浦の昔ばなし　第２集")</f>
        <v>富浦の昔ばなし　第２集</v>
      </c>
      <c r="D300" s="12" t="s">
        <v>11</v>
      </c>
      <c r="E300" s="13">
        <v>2006</v>
      </c>
      <c r="F300" s="11" t="s">
        <v>302</v>
      </c>
      <c r="G300" s="59" t="s">
        <v>5</v>
      </c>
      <c r="H300" s="1" t="s">
        <v>18</v>
      </c>
      <c r="I300" s="41" t="s">
        <v>272</v>
      </c>
      <c r="J300" s="10" t="s">
        <v>35</v>
      </c>
    </row>
    <row r="301" spans="1:10" s="6" customFormat="1" ht="21">
      <c r="A301" s="1" t="s">
        <v>723</v>
      </c>
      <c r="B301" s="1" t="s">
        <v>1369</v>
      </c>
      <c r="C301" s="36" t="str">
        <f>HYPERLINK("https://www.library.pref.chiba.lg.jp/licsxp-iopac/WOpacMsgNewListToTifTilDetailAction.do?tilcod=1000000328598","富浦の昔ばなし")</f>
        <v>富浦の昔ばなし</v>
      </c>
      <c r="D301" s="12" t="s">
        <v>16</v>
      </c>
      <c r="E301" s="13">
        <v>2000</v>
      </c>
      <c r="F301" s="11" t="s">
        <v>303</v>
      </c>
      <c r="G301" s="59" t="s">
        <v>5</v>
      </c>
      <c r="H301" s="1" t="s">
        <v>18</v>
      </c>
      <c r="I301" s="41" t="s">
        <v>172</v>
      </c>
      <c r="J301" s="10" t="s">
        <v>35</v>
      </c>
    </row>
    <row r="302" spans="1:10" s="6" customFormat="1" ht="21">
      <c r="A302" s="1" t="s">
        <v>480</v>
      </c>
      <c r="B302" s="1" t="s">
        <v>1370</v>
      </c>
      <c r="C302" s="36" t="str">
        <f>HYPERLINK("https://www.library.pref.chiba.lg.jp/licsxp-iopac/WOpacMsgNewListToTifTilDetailAction.do?tilcod=1000000328598","富浦の昔ばなし")</f>
        <v>富浦の昔ばなし</v>
      </c>
      <c r="D302" s="12" t="s">
        <v>16</v>
      </c>
      <c r="E302" s="13">
        <v>2000</v>
      </c>
      <c r="F302" s="11" t="s">
        <v>303</v>
      </c>
      <c r="G302" s="59" t="s">
        <v>5</v>
      </c>
      <c r="H302" s="1" t="s">
        <v>18</v>
      </c>
      <c r="I302" s="41" t="s">
        <v>143</v>
      </c>
      <c r="J302" s="10" t="s">
        <v>35</v>
      </c>
    </row>
    <row r="303" spans="1:10" s="6" customFormat="1" ht="31.5" customHeight="1">
      <c r="A303" s="1" t="s">
        <v>837</v>
      </c>
      <c r="B303" s="1" t="s">
        <v>1371</v>
      </c>
      <c r="C303" s="36" t="str">
        <f>HYPERLINK("https://www.library.pref.chiba.lg.jp/licsxp-iopac/WOpacMsgNewListToTifTilDetailAction.do?tilcod=1000000727524","富浦の昔ばなし　第２集")</f>
        <v>富浦の昔ばなし　第２集</v>
      </c>
      <c r="D303" s="12" t="s">
        <v>11</v>
      </c>
      <c r="E303" s="13">
        <v>2006</v>
      </c>
      <c r="F303" s="11" t="s">
        <v>302</v>
      </c>
      <c r="G303" s="59" t="s">
        <v>5</v>
      </c>
      <c r="H303" s="1" t="s">
        <v>18</v>
      </c>
      <c r="I303" s="41"/>
      <c r="J303" s="10" t="s">
        <v>35</v>
      </c>
    </row>
    <row r="304" spans="1:10" s="6" customFormat="1" ht="31.5" customHeight="1">
      <c r="A304" s="1" t="s">
        <v>481</v>
      </c>
      <c r="B304" s="1" t="s">
        <v>1372</v>
      </c>
      <c r="C304" s="36" t="str">
        <f>HYPERLINK("https://www.library.pref.chiba.lg.jp/licsxp-iopac/WOpacMsgNewListToTifTilDetailAction.do?tilcod=1000000727524","富浦の昔ばなし　第２集")</f>
        <v>富浦の昔ばなし　第２集</v>
      </c>
      <c r="D304" s="12" t="s">
        <v>1373</v>
      </c>
      <c r="E304" s="13">
        <v>2006</v>
      </c>
      <c r="F304" s="11" t="s">
        <v>302</v>
      </c>
      <c r="G304" s="59" t="s">
        <v>5</v>
      </c>
      <c r="H304" s="1" t="s">
        <v>18</v>
      </c>
      <c r="I304" s="41" t="s">
        <v>112</v>
      </c>
      <c r="J304" s="10" t="s">
        <v>35</v>
      </c>
    </row>
    <row r="305" spans="1:10" s="6" customFormat="1" ht="21">
      <c r="A305" s="1" t="s">
        <v>482</v>
      </c>
      <c r="B305" s="1" t="s">
        <v>1374</v>
      </c>
      <c r="C305" s="36" t="str">
        <f aca="true" t="shared" si="6" ref="C305:C312">HYPERLINK("https://www.library.pref.chiba.lg.jp/licsxp-iopac/WOpacMsgNewListToTifTilDetailAction.do?tilcod=1000000328598","富浦の昔ばなし")</f>
        <v>富浦の昔ばなし</v>
      </c>
      <c r="D305" s="12" t="s">
        <v>16</v>
      </c>
      <c r="E305" s="13">
        <v>2000</v>
      </c>
      <c r="F305" s="11" t="s">
        <v>303</v>
      </c>
      <c r="G305" s="59" t="s">
        <v>5</v>
      </c>
      <c r="H305" s="1" t="s">
        <v>18</v>
      </c>
      <c r="I305" s="41" t="s">
        <v>160</v>
      </c>
      <c r="J305" s="10" t="s">
        <v>35</v>
      </c>
    </row>
    <row r="306" spans="1:10" s="6" customFormat="1" ht="21">
      <c r="A306" s="1" t="s">
        <v>724</v>
      </c>
      <c r="B306" s="1" t="s">
        <v>1375</v>
      </c>
      <c r="C306" s="36" t="str">
        <f t="shared" si="6"/>
        <v>富浦の昔ばなし</v>
      </c>
      <c r="D306" s="12" t="s">
        <v>16</v>
      </c>
      <c r="E306" s="13">
        <v>2000</v>
      </c>
      <c r="F306" s="11" t="s">
        <v>303</v>
      </c>
      <c r="G306" s="59" t="s">
        <v>5</v>
      </c>
      <c r="H306" s="1" t="s">
        <v>18</v>
      </c>
      <c r="I306" s="41" t="s">
        <v>45</v>
      </c>
      <c r="J306" s="10" t="s">
        <v>35</v>
      </c>
    </row>
    <row r="307" spans="1:10" s="6" customFormat="1" ht="21">
      <c r="A307" s="1" t="s">
        <v>838</v>
      </c>
      <c r="B307" s="1" t="s">
        <v>1376</v>
      </c>
      <c r="C307" s="36" t="str">
        <f t="shared" si="6"/>
        <v>富浦の昔ばなし</v>
      </c>
      <c r="D307" s="12" t="s">
        <v>16</v>
      </c>
      <c r="E307" s="13">
        <v>2000</v>
      </c>
      <c r="F307" s="11" t="s">
        <v>303</v>
      </c>
      <c r="G307" s="59" t="s">
        <v>5</v>
      </c>
      <c r="H307" s="1" t="s">
        <v>18</v>
      </c>
      <c r="I307" s="41" t="s">
        <v>45</v>
      </c>
      <c r="J307" s="10" t="s">
        <v>35</v>
      </c>
    </row>
    <row r="308" spans="1:10" s="6" customFormat="1" ht="21">
      <c r="A308" s="1" t="s">
        <v>725</v>
      </c>
      <c r="B308" s="1" t="s">
        <v>1377</v>
      </c>
      <c r="C308" s="36" t="str">
        <f t="shared" si="6"/>
        <v>富浦の昔ばなし</v>
      </c>
      <c r="D308" s="12" t="s">
        <v>16</v>
      </c>
      <c r="E308" s="13">
        <v>2000</v>
      </c>
      <c r="F308" s="11" t="s">
        <v>303</v>
      </c>
      <c r="G308" s="59" t="s">
        <v>5</v>
      </c>
      <c r="H308" s="1" t="s">
        <v>18</v>
      </c>
      <c r="I308" s="41" t="s">
        <v>45</v>
      </c>
      <c r="J308" s="10" t="s">
        <v>35</v>
      </c>
    </row>
    <row r="309" spans="1:10" s="6" customFormat="1" ht="21">
      <c r="A309" s="1" t="s">
        <v>839</v>
      </c>
      <c r="B309" s="1" t="s">
        <v>1378</v>
      </c>
      <c r="C309" s="36" t="str">
        <f t="shared" si="6"/>
        <v>富浦の昔ばなし</v>
      </c>
      <c r="D309" s="12" t="s">
        <v>16</v>
      </c>
      <c r="E309" s="13">
        <v>2000</v>
      </c>
      <c r="F309" s="11" t="s">
        <v>303</v>
      </c>
      <c r="G309" s="59" t="s">
        <v>5</v>
      </c>
      <c r="H309" s="1" t="s">
        <v>18</v>
      </c>
      <c r="I309" s="41" t="s">
        <v>45</v>
      </c>
      <c r="J309" s="10" t="s">
        <v>35</v>
      </c>
    </row>
    <row r="310" spans="1:10" s="6" customFormat="1" ht="21">
      <c r="A310" s="1" t="s">
        <v>483</v>
      </c>
      <c r="B310" s="1" t="s">
        <v>1379</v>
      </c>
      <c r="C310" s="36" t="str">
        <f t="shared" si="6"/>
        <v>富浦の昔ばなし</v>
      </c>
      <c r="D310" s="12" t="s">
        <v>16</v>
      </c>
      <c r="E310" s="13">
        <v>2000</v>
      </c>
      <c r="F310" s="11" t="s">
        <v>303</v>
      </c>
      <c r="G310" s="59" t="s">
        <v>5</v>
      </c>
      <c r="H310" s="1" t="s">
        <v>18</v>
      </c>
      <c r="I310" s="41" t="s">
        <v>202</v>
      </c>
      <c r="J310" s="10" t="s">
        <v>35</v>
      </c>
    </row>
    <row r="311" spans="1:10" s="6" customFormat="1" ht="21">
      <c r="A311" s="1" t="s">
        <v>484</v>
      </c>
      <c r="B311" s="1" t="s">
        <v>1380</v>
      </c>
      <c r="C311" s="36" t="str">
        <f t="shared" si="6"/>
        <v>富浦の昔ばなし</v>
      </c>
      <c r="D311" s="12" t="s">
        <v>16</v>
      </c>
      <c r="E311" s="13">
        <v>2000</v>
      </c>
      <c r="F311" s="11" t="s">
        <v>303</v>
      </c>
      <c r="G311" s="59" t="s">
        <v>5</v>
      </c>
      <c r="H311" s="1" t="s">
        <v>18</v>
      </c>
      <c r="I311" s="41" t="s">
        <v>112</v>
      </c>
      <c r="J311" s="10" t="s">
        <v>35</v>
      </c>
    </row>
    <row r="312" spans="1:10" s="7" customFormat="1" ht="21">
      <c r="A312" s="1" t="s">
        <v>485</v>
      </c>
      <c r="B312" s="1" t="s">
        <v>1381</v>
      </c>
      <c r="C312" s="36" t="str">
        <f t="shared" si="6"/>
        <v>富浦の昔ばなし</v>
      </c>
      <c r="D312" s="12" t="s">
        <v>16</v>
      </c>
      <c r="E312" s="13">
        <v>2000</v>
      </c>
      <c r="F312" s="11" t="s">
        <v>303</v>
      </c>
      <c r="G312" s="59" t="s">
        <v>5</v>
      </c>
      <c r="H312" s="1" t="s">
        <v>18</v>
      </c>
      <c r="I312" s="41" t="s">
        <v>127</v>
      </c>
      <c r="J312" s="10" t="s">
        <v>35</v>
      </c>
    </row>
    <row r="313" spans="1:10" s="6" customFormat="1" ht="31.5" customHeight="1">
      <c r="A313" s="1" t="s">
        <v>660</v>
      </c>
      <c r="B313" s="1" t="s">
        <v>1382</v>
      </c>
      <c r="C313" s="36" t="str">
        <f>HYPERLINK("https://www.library.pref.chiba.lg.jp/licsxp-iopac/WOpacMsgNewListToTifTilDetailAction.do?tilcod=1000000727524","富浦の昔ばなし　第２集")</f>
        <v>富浦の昔ばなし　第２集</v>
      </c>
      <c r="D313" s="12" t="s">
        <v>11</v>
      </c>
      <c r="E313" s="13">
        <v>2006</v>
      </c>
      <c r="F313" s="11" t="s">
        <v>302</v>
      </c>
      <c r="G313" s="59" t="s">
        <v>5</v>
      </c>
      <c r="H313" s="1" t="s">
        <v>18</v>
      </c>
      <c r="I313" s="41" t="s">
        <v>71</v>
      </c>
      <c r="J313" s="10" t="s">
        <v>35</v>
      </c>
    </row>
    <row r="314" spans="1:10" s="6" customFormat="1" ht="31.5" customHeight="1">
      <c r="A314" s="1" t="s">
        <v>486</v>
      </c>
      <c r="B314" s="1" t="s">
        <v>1383</v>
      </c>
      <c r="C314" s="36" t="str">
        <f>HYPERLINK("https://www.library.pref.chiba.lg.jp/licsxp-iopac/WOpacMsgNewListToTifTilDetailAction.do?tilcod=1000000727524","富浦の昔ばなし　第２集")</f>
        <v>富浦の昔ばなし　第２集</v>
      </c>
      <c r="D314" s="12" t="s">
        <v>11</v>
      </c>
      <c r="E314" s="13">
        <v>2006</v>
      </c>
      <c r="F314" s="11" t="s">
        <v>302</v>
      </c>
      <c r="G314" s="59" t="s">
        <v>5</v>
      </c>
      <c r="H314" s="1" t="s">
        <v>18</v>
      </c>
      <c r="I314" s="41" t="s">
        <v>132</v>
      </c>
      <c r="J314" s="10" t="s">
        <v>35</v>
      </c>
    </row>
    <row r="315" spans="1:10" s="6" customFormat="1" ht="31.5" customHeight="1">
      <c r="A315" s="1" t="s">
        <v>487</v>
      </c>
      <c r="B315" s="1" t="s">
        <v>1384</v>
      </c>
      <c r="C315" s="36" t="str">
        <f>HYPERLINK("https://www.library.pref.chiba.lg.jp/licsxp-iopac/WOpacMsgNewListToTifTilDetailAction.do?tilcod=1000000727524","富浦の昔ばなし　第２集")</f>
        <v>富浦の昔ばなし　第２集</v>
      </c>
      <c r="D315" s="12" t="s">
        <v>1385</v>
      </c>
      <c r="E315" s="13">
        <v>2006</v>
      </c>
      <c r="F315" s="11" t="s">
        <v>302</v>
      </c>
      <c r="G315" s="59" t="s">
        <v>5</v>
      </c>
      <c r="H315" s="1" t="s">
        <v>18</v>
      </c>
      <c r="I315" s="41" t="s">
        <v>35</v>
      </c>
      <c r="J315" s="10" t="s">
        <v>35</v>
      </c>
    </row>
    <row r="316" spans="1:10" s="6" customFormat="1" ht="21">
      <c r="A316" s="1" t="s">
        <v>309</v>
      </c>
      <c r="B316" s="1" t="s">
        <v>1386</v>
      </c>
      <c r="C316" s="36" t="str">
        <f>HYPERLINK("https://www.library.pref.chiba.lg.jp/licsxp-iopac/WOpacMsgNewListToTifTilDetailAction.do?tilcod=1000000328598","富浦の昔ばなし")</f>
        <v>富浦の昔ばなし</v>
      </c>
      <c r="D316" s="12" t="s">
        <v>16</v>
      </c>
      <c r="E316" s="13">
        <v>2000</v>
      </c>
      <c r="F316" s="11" t="s">
        <v>303</v>
      </c>
      <c r="G316" s="59" t="s">
        <v>5</v>
      </c>
      <c r="H316" s="1" t="s">
        <v>18</v>
      </c>
      <c r="I316" s="41" t="s">
        <v>35</v>
      </c>
      <c r="J316" s="10" t="s">
        <v>35</v>
      </c>
    </row>
    <row r="317" spans="1:10" s="6" customFormat="1" ht="31.5" customHeight="1">
      <c r="A317" s="1" t="s">
        <v>488</v>
      </c>
      <c r="B317" s="1" t="s">
        <v>1387</v>
      </c>
      <c r="C317" s="36" t="str">
        <f>HYPERLINK("https://www.library.pref.chiba.lg.jp/licsxp-iopac/WOpacMsgNewListToTifTilDetailAction.do?tilcod=1000000727524","富浦の昔ばなし　第２集")</f>
        <v>富浦の昔ばなし　第２集</v>
      </c>
      <c r="D317" s="12" t="s">
        <v>1097</v>
      </c>
      <c r="E317" s="13">
        <v>2006</v>
      </c>
      <c r="F317" s="11" t="s">
        <v>302</v>
      </c>
      <c r="G317" s="59" t="s">
        <v>5</v>
      </c>
      <c r="H317" s="1" t="s">
        <v>18</v>
      </c>
      <c r="I317" s="41" t="s">
        <v>132</v>
      </c>
      <c r="J317" s="10" t="s">
        <v>35</v>
      </c>
    </row>
    <row r="318" spans="1:10" s="6" customFormat="1" ht="31.5" customHeight="1">
      <c r="A318" s="1" t="s">
        <v>726</v>
      </c>
      <c r="B318" s="1" t="s">
        <v>1388</v>
      </c>
      <c r="C318" s="36" t="str">
        <f>HYPERLINK("https://www.library.pref.chiba.lg.jp/licsxp-iopac/WOpacMsgNewListToTifTilDetailAction.do?tilcod=1000000727524","富浦の昔ばなし　第２集")</f>
        <v>富浦の昔ばなし　第２集</v>
      </c>
      <c r="D318" s="12" t="s">
        <v>11</v>
      </c>
      <c r="E318" s="13">
        <v>2006</v>
      </c>
      <c r="F318" s="11" t="s">
        <v>302</v>
      </c>
      <c r="G318" s="59" t="s">
        <v>5</v>
      </c>
      <c r="H318" s="1" t="s">
        <v>18</v>
      </c>
      <c r="I318" s="41" t="s">
        <v>270</v>
      </c>
      <c r="J318" s="10" t="s">
        <v>35</v>
      </c>
    </row>
    <row r="319" spans="1:10" s="6" customFormat="1" ht="31.5" customHeight="1">
      <c r="A319" s="1" t="s">
        <v>489</v>
      </c>
      <c r="B319" s="1" t="s">
        <v>1389</v>
      </c>
      <c r="C319" s="36" t="str">
        <f>HYPERLINK("https://www.library.pref.chiba.lg.jp/licsxp-iopac/WOpacMsgNewListToTifTilDetailAction.do?tilcod=1000000727524","富浦の昔ばなし　第２集")</f>
        <v>富浦の昔ばなし　第２集</v>
      </c>
      <c r="D319" s="12" t="s">
        <v>11</v>
      </c>
      <c r="E319" s="13">
        <v>2006</v>
      </c>
      <c r="F319" s="11" t="s">
        <v>302</v>
      </c>
      <c r="G319" s="59" t="s">
        <v>5</v>
      </c>
      <c r="H319" s="1" t="s">
        <v>18</v>
      </c>
      <c r="I319" s="41" t="s">
        <v>99</v>
      </c>
      <c r="J319" s="10" t="s">
        <v>35</v>
      </c>
    </row>
    <row r="320" spans="1:10" s="6" customFormat="1" ht="21">
      <c r="A320" s="1" t="s">
        <v>727</v>
      </c>
      <c r="B320" s="1" t="s">
        <v>1390</v>
      </c>
      <c r="C320" s="36" t="str">
        <f>HYPERLINK("https://www.library.pref.chiba.lg.jp/licsxp-iopac/WOpacMsgNewListToTifTilDetailAction.do?tilcod=1000000328598","富浦の昔ばなし")</f>
        <v>富浦の昔ばなし</v>
      </c>
      <c r="D320" s="12" t="s">
        <v>16</v>
      </c>
      <c r="E320" s="13">
        <v>2000</v>
      </c>
      <c r="F320" s="11" t="s">
        <v>303</v>
      </c>
      <c r="G320" s="59" t="s">
        <v>5</v>
      </c>
      <c r="H320" s="1" t="s">
        <v>18</v>
      </c>
      <c r="I320" s="41" t="s">
        <v>130</v>
      </c>
      <c r="J320" s="10" t="s">
        <v>35</v>
      </c>
    </row>
    <row r="321" spans="1:10" s="6" customFormat="1" ht="21">
      <c r="A321" s="1" t="s">
        <v>490</v>
      </c>
      <c r="B321" s="1" t="s">
        <v>1391</v>
      </c>
      <c r="C321" s="36" t="str">
        <f>HYPERLINK("https://www.library.pref.chiba.lg.jp/licsxp-iopac/WOpacMsgNewListToTifTilDetailAction.do?tilcod=1000000328598","富浦の昔ばなし")</f>
        <v>富浦の昔ばなし</v>
      </c>
      <c r="D321" s="12" t="s">
        <v>16</v>
      </c>
      <c r="E321" s="13">
        <v>2000</v>
      </c>
      <c r="F321" s="11" t="s">
        <v>303</v>
      </c>
      <c r="G321" s="59" t="s">
        <v>5</v>
      </c>
      <c r="H321" s="1" t="s">
        <v>18</v>
      </c>
      <c r="I321" s="41" t="s">
        <v>157</v>
      </c>
      <c r="J321" s="10" t="s">
        <v>35</v>
      </c>
    </row>
    <row r="322" spans="1:10" ht="31.5" customHeight="1">
      <c r="A322" s="1" t="s">
        <v>491</v>
      </c>
      <c r="B322" s="1" t="s">
        <v>1392</v>
      </c>
      <c r="C322" s="36" t="str">
        <f>HYPERLINK("https://www.library.pref.chiba.lg.jp/licsxp-iopac/WOpacMsgNewListToTifTilDetailAction.do?tilcod=1000000727524","富浦の昔ばなし　第２集")</f>
        <v>富浦の昔ばなし　第２集</v>
      </c>
      <c r="D322" s="12" t="s">
        <v>11</v>
      </c>
      <c r="E322" s="13">
        <v>2006</v>
      </c>
      <c r="F322" s="11" t="s">
        <v>302</v>
      </c>
      <c r="G322" s="59" t="s">
        <v>5</v>
      </c>
      <c r="H322" s="1" t="s">
        <v>18</v>
      </c>
      <c r="I322" s="41" t="s">
        <v>132</v>
      </c>
      <c r="J322" s="10" t="s">
        <v>35</v>
      </c>
    </row>
    <row r="323" spans="1:10" ht="21">
      <c r="A323" s="1" t="s">
        <v>492</v>
      </c>
      <c r="B323" s="1" t="s">
        <v>1393</v>
      </c>
      <c r="C323" s="36" t="str">
        <f>HYPERLINK("https://www.library.pref.chiba.lg.jp/licsxp-iopac/WOpacMsgNewListToTifTilDetailAction.do?tilcod=1000000328598","富浦の昔ばなし")</f>
        <v>富浦の昔ばなし</v>
      </c>
      <c r="D323" s="12" t="s">
        <v>16</v>
      </c>
      <c r="E323" s="13">
        <v>2000</v>
      </c>
      <c r="F323" s="11" t="s">
        <v>303</v>
      </c>
      <c r="G323" s="59" t="s">
        <v>5</v>
      </c>
      <c r="H323" s="1" t="s">
        <v>18</v>
      </c>
      <c r="I323" s="41" t="s">
        <v>132</v>
      </c>
      <c r="J323" s="10" t="s">
        <v>35</v>
      </c>
    </row>
    <row r="324" spans="1:10" ht="21">
      <c r="A324" s="1" t="s">
        <v>493</v>
      </c>
      <c r="B324" s="1" t="s">
        <v>1394</v>
      </c>
      <c r="C324" s="36" t="str">
        <f>HYPERLINK("https://www.library.pref.chiba.lg.jp/licsxp-iopac/WOpacMsgNewListToTifTilDetailAction.do?tilcod=1000000328598","富浦の昔ばなし")</f>
        <v>富浦の昔ばなし</v>
      </c>
      <c r="D324" s="12" t="s">
        <v>16</v>
      </c>
      <c r="E324" s="13">
        <v>2000</v>
      </c>
      <c r="F324" s="11" t="s">
        <v>303</v>
      </c>
      <c r="G324" s="59" t="s">
        <v>5</v>
      </c>
      <c r="H324" s="1" t="s">
        <v>18</v>
      </c>
      <c r="I324" s="41" t="s">
        <v>208</v>
      </c>
      <c r="J324" s="10" t="s">
        <v>35</v>
      </c>
    </row>
    <row r="325" spans="1:10" ht="21">
      <c r="A325" s="1" t="s">
        <v>494</v>
      </c>
      <c r="B325" s="1" t="s">
        <v>1395</v>
      </c>
      <c r="C325" s="36" t="str">
        <f>HYPERLINK("https://www.library.pref.chiba.lg.jp/licsxp-iopac/WOpacMsgNewListToTifTilDetailAction.do?tilcod=1000000328598","富浦の昔ばなし")</f>
        <v>富浦の昔ばなし</v>
      </c>
      <c r="D325" s="12" t="s">
        <v>16</v>
      </c>
      <c r="E325" s="13">
        <v>2000</v>
      </c>
      <c r="F325" s="11" t="s">
        <v>303</v>
      </c>
      <c r="G325" s="59" t="s">
        <v>5</v>
      </c>
      <c r="H325" s="1" t="s">
        <v>18</v>
      </c>
      <c r="I325" s="41" t="s">
        <v>136</v>
      </c>
      <c r="J325" s="10" t="s">
        <v>35</v>
      </c>
    </row>
    <row r="326" spans="1:10" ht="27">
      <c r="A326" s="35" t="s">
        <v>932</v>
      </c>
      <c r="B326" s="35" t="s">
        <v>1396</v>
      </c>
      <c r="C326" s="36" t="str">
        <f>HYPERLINK("https://www.library.pref.chiba.lg.jp/licsxp-iopac/WOpacMsgNewListToTifTilDetailAction.do?tilcod=1000000886364","房総・民話撰")</f>
        <v>房総・民話撰</v>
      </c>
      <c r="D326" s="35" t="s">
        <v>1397</v>
      </c>
      <c r="E326" s="45" t="s">
        <v>889</v>
      </c>
      <c r="F326" s="58" t="s">
        <v>1398</v>
      </c>
      <c r="G326" s="35" t="s">
        <v>891</v>
      </c>
      <c r="H326" s="35" t="s">
        <v>46</v>
      </c>
      <c r="I326" s="38" t="s">
        <v>933</v>
      </c>
      <c r="J326" s="45" t="s">
        <v>46</v>
      </c>
    </row>
    <row r="327" spans="1:10" ht="21">
      <c r="A327" s="1" t="s">
        <v>731</v>
      </c>
      <c r="B327" s="1" t="s">
        <v>1399</v>
      </c>
      <c r="C327" s="36" t="str">
        <f>HYPERLINK("https://www.library.pref.chiba.lg.jp/licsxp-iopac/WOpacMsgNewListToTifTilDetailAction.do?tilcod=1000000328598","富浦の昔ばなし")</f>
        <v>富浦の昔ばなし</v>
      </c>
      <c r="D327" s="12" t="s">
        <v>16</v>
      </c>
      <c r="E327" s="13">
        <v>2000</v>
      </c>
      <c r="F327" s="11" t="s">
        <v>303</v>
      </c>
      <c r="G327" s="59" t="s">
        <v>5</v>
      </c>
      <c r="H327" s="1" t="s">
        <v>18</v>
      </c>
      <c r="I327" s="41" t="s">
        <v>122</v>
      </c>
      <c r="J327" s="10" t="s">
        <v>35</v>
      </c>
    </row>
    <row r="328" spans="1:10" ht="31.5" customHeight="1">
      <c r="A328" s="1" t="s">
        <v>732</v>
      </c>
      <c r="B328" s="1" t="s">
        <v>1400</v>
      </c>
      <c r="C328" s="36" t="str">
        <f>HYPERLINK("https://www.library.pref.chiba.lg.jp/licsxp-iopac/WOpacMsgNewListToTifTilDetailAction.do?tilcod=1000000727524","富浦の昔ばなし　第２集")</f>
        <v>富浦の昔ばなし　第２集</v>
      </c>
      <c r="D328" s="12" t="s">
        <v>11</v>
      </c>
      <c r="E328" s="13">
        <v>2006</v>
      </c>
      <c r="F328" s="11" t="s">
        <v>302</v>
      </c>
      <c r="G328" s="59" t="s">
        <v>5</v>
      </c>
      <c r="H328" s="1" t="s">
        <v>18</v>
      </c>
      <c r="I328" s="41" t="s">
        <v>112</v>
      </c>
      <c r="J328" s="10" t="s">
        <v>35</v>
      </c>
    </row>
    <row r="329" spans="1:10" ht="21">
      <c r="A329" s="1" t="s">
        <v>495</v>
      </c>
      <c r="B329" s="1" t="s">
        <v>1401</v>
      </c>
      <c r="C329" s="36" t="str">
        <f>HYPERLINK("https://www.library.pref.chiba.lg.jp/licsxp-iopac/WOpacMsgNewListToTifTilDetailAction.do?tilcod=1000000328598","富浦の昔ばなし")</f>
        <v>富浦の昔ばなし</v>
      </c>
      <c r="D329" s="12" t="s">
        <v>16</v>
      </c>
      <c r="E329" s="13">
        <v>2000</v>
      </c>
      <c r="F329" s="11" t="s">
        <v>303</v>
      </c>
      <c r="G329" s="59" t="s">
        <v>5</v>
      </c>
      <c r="H329" s="1" t="s">
        <v>18</v>
      </c>
      <c r="I329" s="41"/>
      <c r="J329" s="10" t="s">
        <v>35</v>
      </c>
    </row>
    <row r="330" spans="1:10" ht="31.5" customHeight="1">
      <c r="A330" s="1" t="s">
        <v>496</v>
      </c>
      <c r="B330" s="1" t="s">
        <v>1402</v>
      </c>
      <c r="C330" s="36" t="str">
        <f>HYPERLINK("https://www.library.pref.chiba.lg.jp/licsxp-iopac/WOpacMsgNewListToTifTilDetailAction.do?tilcod=1000000727524","富浦の昔ばなし　第２集")</f>
        <v>富浦の昔ばなし　第２集</v>
      </c>
      <c r="D330" s="12" t="s">
        <v>1403</v>
      </c>
      <c r="E330" s="13">
        <v>2006</v>
      </c>
      <c r="F330" s="11" t="s">
        <v>302</v>
      </c>
      <c r="G330" s="59" t="s">
        <v>5</v>
      </c>
      <c r="H330" s="1" t="s">
        <v>18</v>
      </c>
      <c r="I330" s="41" t="s">
        <v>240</v>
      </c>
      <c r="J330" s="10" t="s">
        <v>35</v>
      </c>
    </row>
    <row r="331" spans="1:10" ht="31.5" customHeight="1">
      <c r="A331" s="1" t="s">
        <v>497</v>
      </c>
      <c r="B331" s="1" t="s">
        <v>1404</v>
      </c>
      <c r="C331" s="36" t="str">
        <f>HYPERLINK("https://www.library.pref.chiba.lg.jp/licsxp-iopac/WOpacMsgNewListToTifTilDetailAction.do?tilcod=1000000727524","富浦の昔ばなし　第２集")</f>
        <v>富浦の昔ばなし　第２集</v>
      </c>
      <c r="D331" s="12" t="s">
        <v>1097</v>
      </c>
      <c r="E331" s="13">
        <v>2006</v>
      </c>
      <c r="F331" s="11" t="s">
        <v>302</v>
      </c>
      <c r="G331" s="59" t="s">
        <v>5</v>
      </c>
      <c r="H331" s="1" t="s">
        <v>18</v>
      </c>
      <c r="I331" s="41" t="s">
        <v>112</v>
      </c>
      <c r="J331" s="10" t="s">
        <v>35</v>
      </c>
    </row>
    <row r="332" spans="1:10" ht="21">
      <c r="A332" s="1" t="s">
        <v>498</v>
      </c>
      <c r="B332" s="1" t="s">
        <v>1405</v>
      </c>
      <c r="C332" s="36" t="str">
        <f>HYPERLINK("https://www.library.pref.chiba.lg.jp/licsxp-iopac/WOpacMsgNewListToTifTilDetailAction.do?tilcod=1000000328598","富浦の昔ばなし")</f>
        <v>富浦の昔ばなし</v>
      </c>
      <c r="D332" s="12" t="s">
        <v>16</v>
      </c>
      <c r="E332" s="13">
        <v>2000</v>
      </c>
      <c r="F332" s="11" t="s">
        <v>303</v>
      </c>
      <c r="G332" s="59" t="s">
        <v>5</v>
      </c>
      <c r="H332" s="1" t="s">
        <v>18</v>
      </c>
      <c r="I332" s="41" t="s">
        <v>148</v>
      </c>
      <c r="J332" s="10" t="s">
        <v>35</v>
      </c>
    </row>
    <row r="333" spans="1:10" ht="31.5" customHeight="1">
      <c r="A333" s="1" t="s">
        <v>499</v>
      </c>
      <c r="B333" s="1" t="s">
        <v>1406</v>
      </c>
      <c r="C333" s="36" t="str">
        <f>HYPERLINK("https://www.library.pref.chiba.lg.jp/licsxp-iopac/WOpacMsgNewListToTifTilDetailAction.do?tilcod=1000000727524","富浦の昔ばなし　第２集")</f>
        <v>富浦の昔ばなし　第２集</v>
      </c>
      <c r="D333" s="12" t="s">
        <v>1407</v>
      </c>
      <c r="E333" s="13">
        <v>2006</v>
      </c>
      <c r="F333" s="11" t="s">
        <v>302</v>
      </c>
      <c r="G333" s="59" t="s">
        <v>5</v>
      </c>
      <c r="H333" s="1" t="s">
        <v>18</v>
      </c>
      <c r="I333" s="41"/>
      <c r="J333" s="10" t="s">
        <v>35</v>
      </c>
    </row>
    <row r="334" spans="1:10" ht="31.5" customHeight="1">
      <c r="A334" s="1" t="s">
        <v>500</v>
      </c>
      <c r="B334" s="1" t="s">
        <v>1408</v>
      </c>
      <c r="C334" s="36" t="str">
        <f>HYPERLINK("https://www.library.pref.chiba.lg.jp/licsxp-iopac/WOpacMsgNewListToTifTilDetailAction.do?tilcod=1000000727524","富浦の昔ばなし　第２集")</f>
        <v>富浦の昔ばなし　第２集</v>
      </c>
      <c r="D334" s="12" t="s">
        <v>11</v>
      </c>
      <c r="E334" s="13">
        <v>2006</v>
      </c>
      <c r="F334" s="11" t="s">
        <v>302</v>
      </c>
      <c r="G334" s="59" t="s">
        <v>5</v>
      </c>
      <c r="H334" s="1" t="s">
        <v>18</v>
      </c>
      <c r="I334" s="41"/>
      <c r="J334" s="10" t="s">
        <v>35</v>
      </c>
    </row>
    <row r="335" spans="1:10" ht="21">
      <c r="A335" s="1" t="s">
        <v>501</v>
      </c>
      <c r="B335" s="1" t="s">
        <v>1409</v>
      </c>
      <c r="C335" s="36" t="str">
        <f>HYPERLINK("https://www.library.pref.chiba.lg.jp/licsxp-iopac/WOpacMsgNewListToTifTilDetailAction.do?tilcod=1000000328598","富浦の昔ばなし")</f>
        <v>富浦の昔ばなし</v>
      </c>
      <c r="D335" s="12" t="s">
        <v>16</v>
      </c>
      <c r="E335" s="13">
        <v>2000</v>
      </c>
      <c r="F335" s="11" t="s">
        <v>303</v>
      </c>
      <c r="G335" s="59" t="s">
        <v>5</v>
      </c>
      <c r="H335" s="1" t="s">
        <v>18</v>
      </c>
      <c r="I335" s="41" t="s">
        <v>71</v>
      </c>
      <c r="J335" s="10" t="s">
        <v>35</v>
      </c>
    </row>
    <row r="336" spans="1:10" ht="31.5" customHeight="1">
      <c r="A336" s="1" t="s">
        <v>502</v>
      </c>
      <c r="B336" s="1" t="s">
        <v>1410</v>
      </c>
      <c r="C336" s="36" t="str">
        <f>HYPERLINK("https://www.library.pref.chiba.lg.jp/licsxp-iopac/WOpacMsgNewListToTifTilDetailAction.do?tilcod=1000000727524","富浦の昔ばなし　第２集")</f>
        <v>富浦の昔ばなし　第２集</v>
      </c>
      <c r="D336" s="12" t="s">
        <v>11</v>
      </c>
      <c r="E336" s="13">
        <v>2006</v>
      </c>
      <c r="F336" s="11" t="s">
        <v>302</v>
      </c>
      <c r="G336" s="59" t="s">
        <v>5</v>
      </c>
      <c r="H336" s="1" t="s">
        <v>18</v>
      </c>
      <c r="I336" s="41"/>
      <c r="J336" s="10" t="s">
        <v>35</v>
      </c>
    </row>
    <row r="337" spans="1:10" ht="31.5" customHeight="1">
      <c r="A337" s="1" t="s">
        <v>503</v>
      </c>
      <c r="B337" s="1" t="s">
        <v>1411</v>
      </c>
      <c r="C337" s="36" t="str">
        <f>HYPERLINK("https://www.library.pref.chiba.lg.jp/licsxp-iopac/WOpacMsgNewListToTifTilDetailAction.do?tilcod=1000000727524","富浦の昔ばなし　第２集")</f>
        <v>富浦の昔ばなし　第２集</v>
      </c>
      <c r="D337" s="12" t="s">
        <v>11</v>
      </c>
      <c r="E337" s="13">
        <v>2006</v>
      </c>
      <c r="F337" s="11" t="s">
        <v>302</v>
      </c>
      <c r="G337" s="59" t="s">
        <v>5</v>
      </c>
      <c r="H337" s="1" t="s">
        <v>18</v>
      </c>
      <c r="I337" s="41" t="s">
        <v>223</v>
      </c>
      <c r="J337" s="10" t="s">
        <v>35</v>
      </c>
    </row>
    <row r="338" spans="1:10" ht="31.5" customHeight="1">
      <c r="A338" s="1" t="s">
        <v>733</v>
      </c>
      <c r="B338" s="1" t="s">
        <v>1412</v>
      </c>
      <c r="C338" s="36" t="str">
        <f>HYPERLINK("https://www.library.pref.chiba.lg.jp/licsxp-iopac/WOpacMsgNewListToTifTilDetailAction.do?tilcod=1000000727524","富浦の昔ばなし　第２集")</f>
        <v>富浦の昔ばなし　第２集</v>
      </c>
      <c r="D338" s="12" t="s">
        <v>1097</v>
      </c>
      <c r="E338" s="13">
        <v>2006</v>
      </c>
      <c r="F338" s="11" t="s">
        <v>302</v>
      </c>
      <c r="G338" s="59" t="s">
        <v>5</v>
      </c>
      <c r="H338" s="1" t="s">
        <v>18</v>
      </c>
      <c r="I338" s="41" t="s">
        <v>142</v>
      </c>
      <c r="J338" s="10" t="s">
        <v>35</v>
      </c>
    </row>
    <row r="339" spans="1:10" ht="21">
      <c r="A339" s="1" t="s">
        <v>504</v>
      </c>
      <c r="B339" s="1" t="s">
        <v>1413</v>
      </c>
      <c r="C339" s="36" t="str">
        <f aca="true" t="shared" si="7" ref="C339:C344">HYPERLINK("https://www.library.pref.chiba.lg.jp/licsxp-iopac/WOpacMsgNewListToTifTilDetailAction.do?tilcod=1000000328598","富浦の昔ばなし")</f>
        <v>富浦の昔ばなし</v>
      </c>
      <c r="D339" s="12" t="s">
        <v>16</v>
      </c>
      <c r="E339" s="13">
        <v>2000</v>
      </c>
      <c r="F339" s="11" t="s">
        <v>303</v>
      </c>
      <c r="G339" s="59" t="s">
        <v>5</v>
      </c>
      <c r="H339" s="1" t="s">
        <v>18</v>
      </c>
      <c r="I339" s="41" t="s">
        <v>164</v>
      </c>
      <c r="J339" s="10" t="s">
        <v>35</v>
      </c>
    </row>
    <row r="340" spans="1:10" ht="21">
      <c r="A340" s="1" t="s">
        <v>505</v>
      </c>
      <c r="B340" s="1" t="s">
        <v>1414</v>
      </c>
      <c r="C340" s="36" t="str">
        <f t="shared" si="7"/>
        <v>富浦の昔ばなし</v>
      </c>
      <c r="D340" s="12" t="s">
        <v>16</v>
      </c>
      <c r="E340" s="13">
        <v>2000</v>
      </c>
      <c r="F340" s="11" t="s">
        <v>303</v>
      </c>
      <c r="G340" s="59" t="s">
        <v>5</v>
      </c>
      <c r="H340" s="1" t="s">
        <v>18</v>
      </c>
      <c r="I340" s="41"/>
      <c r="J340" s="10" t="s">
        <v>35</v>
      </c>
    </row>
    <row r="341" spans="1:10" ht="21">
      <c r="A341" s="1" t="s">
        <v>734</v>
      </c>
      <c r="B341" s="1" t="s">
        <v>1415</v>
      </c>
      <c r="C341" s="36" t="str">
        <f t="shared" si="7"/>
        <v>富浦の昔ばなし</v>
      </c>
      <c r="D341" s="12" t="s">
        <v>16</v>
      </c>
      <c r="E341" s="13">
        <v>2000</v>
      </c>
      <c r="F341" s="11" t="s">
        <v>303</v>
      </c>
      <c r="G341" s="59" t="s">
        <v>5</v>
      </c>
      <c r="H341" s="1" t="s">
        <v>18</v>
      </c>
      <c r="I341" s="41" t="s">
        <v>115</v>
      </c>
      <c r="J341" s="10" t="s">
        <v>35</v>
      </c>
    </row>
    <row r="342" spans="1:10" ht="21">
      <c r="A342" s="1" t="s">
        <v>506</v>
      </c>
      <c r="B342" s="1" t="s">
        <v>1416</v>
      </c>
      <c r="C342" s="36" t="str">
        <f t="shared" si="7"/>
        <v>富浦の昔ばなし</v>
      </c>
      <c r="D342" s="12" t="s">
        <v>16</v>
      </c>
      <c r="E342" s="13">
        <v>2000</v>
      </c>
      <c r="F342" s="11" t="s">
        <v>303</v>
      </c>
      <c r="G342" s="59" t="s">
        <v>5</v>
      </c>
      <c r="H342" s="1" t="s">
        <v>18</v>
      </c>
      <c r="I342" s="41"/>
      <c r="J342" s="10" t="s">
        <v>35</v>
      </c>
    </row>
    <row r="343" spans="1:10" ht="21">
      <c r="A343" s="1" t="s">
        <v>728</v>
      </c>
      <c r="B343" s="1" t="s">
        <v>1417</v>
      </c>
      <c r="C343" s="36" t="str">
        <f t="shared" si="7"/>
        <v>富浦の昔ばなし</v>
      </c>
      <c r="D343" s="12" t="s">
        <v>16</v>
      </c>
      <c r="E343" s="13">
        <v>2000</v>
      </c>
      <c r="F343" s="11" t="s">
        <v>303</v>
      </c>
      <c r="G343" s="59" t="s">
        <v>5</v>
      </c>
      <c r="H343" s="1" t="s">
        <v>18</v>
      </c>
      <c r="I343" s="41"/>
      <c r="J343" s="10" t="s">
        <v>35</v>
      </c>
    </row>
    <row r="344" spans="1:10" ht="21">
      <c r="A344" s="1" t="s">
        <v>507</v>
      </c>
      <c r="B344" s="1" t="s">
        <v>1418</v>
      </c>
      <c r="C344" s="36" t="str">
        <f t="shared" si="7"/>
        <v>富浦の昔ばなし</v>
      </c>
      <c r="D344" s="12" t="s">
        <v>16</v>
      </c>
      <c r="E344" s="13">
        <v>2000</v>
      </c>
      <c r="F344" s="11" t="s">
        <v>303</v>
      </c>
      <c r="G344" s="59" t="s">
        <v>5</v>
      </c>
      <c r="H344" s="1" t="s">
        <v>18</v>
      </c>
      <c r="I344" s="41"/>
      <c r="J344" s="10" t="s">
        <v>35</v>
      </c>
    </row>
    <row r="345" spans="1:10" ht="31.5" customHeight="1">
      <c r="A345" s="1" t="s">
        <v>508</v>
      </c>
      <c r="B345" s="1" t="s">
        <v>1419</v>
      </c>
      <c r="C345" s="36" t="str">
        <f>HYPERLINK("https://www.library.pref.chiba.lg.jp/licsxp-iopac/WOpacMsgNewListToTifTilDetailAction.do?tilcod=1000000727524","富浦の昔ばなし　第２集")</f>
        <v>富浦の昔ばなし　第２集</v>
      </c>
      <c r="D345" s="12" t="s">
        <v>1097</v>
      </c>
      <c r="E345" s="13">
        <v>2006</v>
      </c>
      <c r="F345" s="11" t="s">
        <v>302</v>
      </c>
      <c r="G345" s="59" t="s">
        <v>5</v>
      </c>
      <c r="H345" s="1" t="s">
        <v>18</v>
      </c>
      <c r="I345" s="41" t="s">
        <v>35</v>
      </c>
      <c r="J345" s="10" t="s">
        <v>35</v>
      </c>
    </row>
    <row r="346" spans="1:10" ht="31.5" customHeight="1">
      <c r="A346" s="1" t="s">
        <v>509</v>
      </c>
      <c r="B346" s="1" t="s">
        <v>1419</v>
      </c>
      <c r="C346" s="36" t="str">
        <f>HYPERLINK("https://www.library.pref.chiba.lg.jp/licsxp-iopac/WOpacMsgNewListToTifTilDetailAction.do?tilcod=1000000727524","富浦の昔ばなし　第２集")</f>
        <v>富浦の昔ばなし　第２集</v>
      </c>
      <c r="D346" s="12" t="s">
        <v>1223</v>
      </c>
      <c r="E346" s="13">
        <v>2006</v>
      </c>
      <c r="F346" s="11" t="s">
        <v>302</v>
      </c>
      <c r="G346" s="59" t="s">
        <v>5</v>
      </c>
      <c r="H346" s="1" t="s">
        <v>18</v>
      </c>
      <c r="I346" s="41"/>
      <c r="J346" s="10" t="s">
        <v>35</v>
      </c>
    </row>
    <row r="347" spans="1:10" ht="40.5">
      <c r="A347" s="1" t="s">
        <v>510</v>
      </c>
      <c r="B347" s="1" t="s">
        <v>1420</v>
      </c>
      <c r="C347" s="36" t="str">
        <f>HYPERLINK("https://www.library.pref.chiba.lg.jp/licsxp-iopac/WOpacMsgNewListToTifTilDetailAction.do?tilcod=1000000328598","富浦の昔ばなし")</f>
        <v>富浦の昔ばなし</v>
      </c>
      <c r="D347" s="12" t="s">
        <v>16</v>
      </c>
      <c r="E347" s="13">
        <v>2000</v>
      </c>
      <c r="F347" s="11" t="s">
        <v>303</v>
      </c>
      <c r="G347" s="59" t="s">
        <v>5</v>
      </c>
      <c r="H347" s="1" t="s">
        <v>18</v>
      </c>
      <c r="I347" s="41" t="s">
        <v>151</v>
      </c>
      <c r="J347" s="10" t="s">
        <v>35</v>
      </c>
    </row>
    <row r="348" spans="1:10" ht="31.5" customHeight="1">
      <c r="A348" s="1" t="s">
        <v>735</v>
      </c>
      <c r="B348" s="1" t="s">
        <v>1421</v>
      </c>
      <c r="C348" s="36" t="str">
        <f>HYPERLINK("https://www.library.pref.chiba.lg.jp/licsxp-iopac/WOpacMsgNewListToTifTilDetailAction.do?tilcod=1000000727524","富浦の昔ばなし　第２集")</f>
        <v>富浦の昔ばなし　第２集</v>
      </c>
      <c r="D348" s="12" t="s">
        <v>1263</v>
      </c>
      <c r="E348" s="13">
        <v>2006</v>
      </c>
      <c r="F348" s="11" t="s">
        <v>302</v>
      </c>
      <c r="G348" s="59" t="s">
        <v>5</v>
      </c>
      <c r="H348" s="1" t="s">
        <v>18</v>
      </c>
      <c r="I348" s="41"/>
      <c r="J348" s="10" t="s">
        <v>35</v>
      </c>
    </row>
    <row r="349" spans="1:10" ht="31.5" customHeight="1">
      <c r="A349" s="1" t="s">
        <v>736</v>
      </c>
      <c r="B349" s="1" t="s">
        <v>1422</v>
      </c>
      <c r="C349" s="36" t="str">
        <f>HYPERLINK("https://www.library.pref.chiba.lg.jp/licsxp-iopac/WOpacMsgNewListToTifTilDetailAction.do?tilcod=1000000727524","富浦の昔ばなし　第２集")</f>
        <v>富浦の昔ばなし　第２集</v>
      </c>
      <c r="D349" s="12" t="s">
        <v>1423</v>
      </c>
      <c r="E349" s="13">
        <v>2006</v>
      </c>
      <c r="F349" s="11" t="s">
        <v>302</v>
      </c>
      <c r="G349" s="59" t="s">
        <v>5</v>
      </c>
      <c r="H349" s="1" t="s">
        <v>18</v>
      </c>
      <c r="I349" s="41"/>
      <c r="J349" s="10" t="s">
        <v>35</v>
      </c>
    </row>
    <row r="350" spans="1:10" ht="21">
      <c r="A350" s="1" t="s">
        <v>511</v>
      </c>
      <c r="B350" s="1" t="s">
        <v>1424</v>
      </c>
      <c r="C350" s="36" t="str">
        <f>HYPERLINK("https://www.library.pref.chiba.lg.jp/licsxp-iopac/WOpacMsgNewListToTifTilDetailAction.do?tilcod=1000000328598","富浦の昔ばなし")</f>
        <v>富浦の昔ばなし</v>
      </c>
      <c r="D350" s="12" t="s">
        <v>16</v>
      </c>
      <c r="E350" s="13">
        <v>2000</v>
      </c>
      <c r="F350" s="11" t="s">
        <v>303</v>
      </c>
      <c r="G350" s="59" t="s">
        <v>5</v>
      </c>
      <c r="H350" s="1" t="s">
        <v>18</v>
      </c>
      <c r="I350" s="41" t="s">
        <v>168</v>
      </c>
      <c r="J350" s="10" t="s">
        <v>35</v>
      </c>
    </row>
    <row r="351" spans="1:10" ht="21">
      <c r="A351" s="1" t="s">
        <v>512</v>
      </c>
      <c r="B351" s="1" t="s">
        <v>1425</v>
      </c>
      <c r="C351" s="36" t="str">
        <f>HYPERLINK("https://www.library.pref.chiba.lg.jp/licsxp-iopac/WOpacMsgNewListToTifTilDetailAction.do?tilcod=1000000328598","富浦の昔ばなし")</f>
        <v>富浦の昔ばなし</v>
      </c>
      <c r="D351" s="12" t="s">
        <v>16</v>
      </c>
      <c r="E351" s="13">
        <v>2000</v>
      </c>
      <c r="F351" s="11" t="s">
        <v>303</v>
      </c>
      <c r="G351" s="59" t="s">
        <v>5</v>
      </c>
      <c r="H351" s="1" t="s">
        <v>18</v>
      </c>
      <c r="I351" s="41" t="s">
        <v>34</v>
      </c>
      <c r="J351" s="10" t="s">
        <v>35</v>
      </c>
    </row>
    <row r="352" spans="1:10" ht="21">
      <c r="A352" s="1" t="s">
        <v>513</v>
      </c>
      <c r="B352" s="1" t="s">
        <v>1426</v>
      </c>
      <c r="C352" s="36" t="str">
        <f>HYPERLINK("https://www.library.pref.chiba.lg.jp/licsxp-iopac/WOpacMsgNewListToTifTilDetailAction.do?tilcod=1000000328598","富浦の昔ばなし")</f>
        <v>富浦の昔ばなし</v>
      </c>
      <c r="D352" s="12" t="s">
        <v>16</v>
      </c>
      <c r="E352" s="13">
        <v>2000</v>
      </c>
      <c r="F352" s="11" t="s">
        <v>303</v>
      </c>
      <c r="G352" s="59" t="s">
        <v>5</v>
      </c>
      <c r="H352" s="1" t="s">
        <v>18</v>
      </c>
      <c r="I352" s="41"/>
      <c r="J352" s="10" t="s">
        <v>35</v>
      </c>
    </row>
    <row r="353" spans="1:10" ht="21">
      <c r="A353" s="1" t="s">
        <v>514</v>
      </c>
      <c r="B353" s="1" t="s">
        <v>1427</v>
      </c>
      <c r="C353" s="36" t="str">
        <f>HYPERLINK("https://www.library.pref.chiba.lg.jp/licsxp-iopac/WOpacMsgNewListToTifTilDetailAction.do?tilcod=1000000328598","富浦の昔ばなし")</f>
        <v>富浦の昔ばなし</v>
      </c>
      <c r="D353" s="12" t="s">
        <v>16</v>
      </c>
      <c r="E353" s="13">
        <v>2000</v>
      </c>
      <c r="F353" s="11" t="s">
        <v>303</v>
      </c>
      <c r="G353" s="59" t="s">
        <v>5</v>
      </c>
      <c r="H353" s="1" t="s">
        <v>18</v>
      </c>
      <c r="I353" s="41" t="s">
        <v>102</v>
      </c>
      <c r="J353" s="10" t="s">
        <v>35</v>
      </c>
    </row>
    <row r="354" spans="1:10" ht="21">
      <c r="A354" s="1" t="s">
        <v>515</v>
      </c>
      <c r="B354" s="1" t="s">
        <v>1428</v>
      </c>
      <c r="C354" s="36" t="str">
        <f>HYPERLINK("https://www.library.pref.chiba.lg.jp/licsxp-iopac/WOpacMsgNewListToTifTilDetailAction.do?tilcod=1000000328598","富浦の昔ばなし")</f>
        <v>富浦の昔ばなし</v>
      </c>
      <c r="D354" s="12" t="s">
        <v>16</v>
      </c>
      <c r="E354" s="13">
        <v>2000</v>
      </c>
      <c r="F354" s="11" t="s">
        <v>303</v>
      </c>
      <c r="G354" s="59" t="s">
        <v>5</v>
      </c>
      <c r="H354" s="1" t="s">
        <v>18</v>
      </c>
      <c r="I354" s="41" t="s">
        <v>103</v>
      </c>
      <c r="J354" s="10" t="s">
        <v>35</v>
      </c>
    </row>
    <row r="355" spans="1:10" ht="31.5" customHeight="1">
      <c r="A355" s="1" t="s">
        <v>737</v>
      </c>
      <c r="B355" s="1" t="s">
        <v>1429</v>
      </c>
      <c r="C355" s="36" t="str">
        <f>HYPERLINK("https://www.library.pref.chiba.lg.jp/licsxp-iopac/WOpacMsgNewListToTifTilDetailAction.do?tilcod=1000000727524","富浦の昔ばなし　第２集")</f>
        <v>富浦の昔ばなし　第２集</v>
      </c>
      <c r="D355" s="12" t="s">
        <v>11</v>
      </c>
      <c r="E355" s="13">
        <v>2006</v>
      </c>
      <c r="F355" s="11" t="s">
        <v>302</v>
      </c>
      <c r="G355" s="59" t="s">
        <v>5</v>
      </c>
      <c r="H355" s="1" t="s">
        <v>18</v>
      </c>
      <c r="I355" s="41" t="s">
        <v>102</v>
      </c>
      <c r="J355" s="10" t="s">
        <v>35</v>
      </c>
    </row>
    <row r="356" spans="1:10" ht="31.5" customHeight="1">
      <c r="A356" s="1" t="s">
        <v>516</v>
      </c>
      <c r="B356" s="1" t="s">
        <v>1430</v>
      </c>
      <c r="C356" s="36" t="str">
        <f>HYPERLINK("https://www.library.pref.chiba.lg.jp/licsxp-iopac/WOpacMsgNewListToTifTilDetailAction.do?tilcod=1000000727524","富浦の昔ばなし　第２集")</f>
        <v>富浦の昔ばなし　第２集</v>
      </c>
      <c r="D356" s="12" t="s">
        <v>11</v>
      </c>
      <c r="E356" s="13">
        <v>2006</v>
      </c>
      <c r="F356" s="11" t="s">
        <v>302</v>
      </c>
      <c r="G356" s="59" t="s">
        <v>5</v>
      </c>
      <c r="H356" s="1" t="s">
        <v>18</v>
      </c>
      <c r="I356" s="41" t="s">
        <v>102</v>
      </c>
      <c r="J356" s="10" t="s">
        <v>35</v>
      </c>
    </row>
    <row r="357" spans="1:10" ht="21">
      <c r="A357" s="1" t="s">
        <v>517</v>
      </c>
      <c r="B357" s="1" t="s">
        <v>1431</v>
      </c>
      <c r="C357" s="36" t="str">
        <f>HYPERLINK("https://www.library.pref.chiba.lg.jp/licsxp-iopac/WOpacMsgNewListToTifTilDetailAction.do?tilcod=1000000328598","富浦の昔ばなし")</f>
        <v>富浦の昔ばなし</v>
      </c>
      <c r="D357" s="12" t="s">
        <v>16</v>
      </c>
      <c r="E357" s="13">
        <v>2000</v>
      </c>
      <c r="F357" s="11" t="s">
        <v>303</v>
      </c>
      <c r="G357" s="59" t="s">
        <v>5</v>
      </c>
      <c r="H357" s="1" t="s">
        <v>18</v>
      </c>
      <c r="I357" s="41" t="s">
        <v>102</v>
      </c>
      <c r="J357" s="10" t="s">
        <v>35</v>
      </c>
    </row>
    <row r="358" spans="1:10" ht="21">
      <c r="A358" s="1" t="s">
        <v>518</v>
      </c>
      <c r="B358" s="1" t="s">
        <v>1432</v>
      </c>
      <c r="C358" s="36" t="str">
        <f>HYPERLINK("https://www.library.pref.chiba.lg.jp/licsxp-iopac/WOpacMsgNewListToTifTilDetailAction.do?tilcod=1000000328598","富浦の昔ばなし")</f>
        <v>富浦の昔ばなし</v>
      </c>
      <c r="D358" s="12" t="s">
        <v>16</v>
      </c>
      <c r="E358" s="13">
        <v>2000</v>
      </c>
      <c r="F358" s="11" t="s">
        <v>303</v>
      </c>
      <c r="G358" s="59" t="s">
        <v>5</v>
      </c>
      <c r="H358" s="1" t="s">
        <v>18</v>
      </c>
      <c r="I358" s="41" t="s">
        <v>185</v>
      </c>
      <c r="J358" s="10" t="s">
        <v>35</v>
      </c>
    </row>
    <row r="359" spans="1:10" ht="21">
      <c r="A359" s="1" t="s">
        <v>738</v>
      </c>
      <c r="B359" s="1" t="s">
        <v>1433</v>
      </c>
      <c r="C359" s="36" t="str">
        <f>HYPERLINK("https://www.library.pref.chiba.lg.jp/licsxp-iopac/WOpacMsgNewListToTifTilDetailAction.do?tilcod=1000000328598","富浦の昔ばなし")</f>
        <v>富浦の昔ばなし</v>
      </c>
      <c r="D359" s="12" t="s">
        <v>16</v>
      </c>
      <c r="E359" s="13">
        <v>2000</v>
      </c>
      <c r="F359" s="11" t="s">
        <v>303</v>
      </c>
      <c r="G359" s="59" t="s">
        <v>5</v>
      </c>
      <c r="H359" s="1" t="s">
        <v>18</v>
      </c>
      <c r="I359" s="41" t="s">
        <v>116</v>
      </c>
      <c r="J359" s="10" t="s">
        <v>35</v>
      </c>
    </row>
    <row r="360" spans="1:10" ht="31.5" customHeight="1">
      <c r="A360" s="1" t="s">
        <v>739</v>
      </c>
      <c r="B360" s="1" t="s">
        <v>1434</v>
      </c>
      <c r="C360" s="36" t="str">
        <f>HYPERLINK("https://www.library.pref.chiba.lg.jp/licsxp-iopac/WOpacMsgNewListToTifTilDetailAction.do?tilcod=1000000727524","富浦の昔ばなし　第２集")</f>
        <v>富浦の昔ばなし　第２集</v>
      </c>
      <c r="D360" s="12" t="s">
        <v>11</v>
      </c>
      <c r="E360" s="13">
        <v>2006</v>
      </c>
      <c r="F360" s="11" t="s">
        <v>302</v>
      </c>
      <c r="G360" s="59" t="s">
        <v>5</v>
      </c>
      <c r="H360" s="1" t="s">
        <v>18</v>
      </c>
      <c r="I360" s="41" t="s">
        <v>273</v>
      </c>
      <c r="J360" s="10" t="s">
        <v>35</v>
      </c>
    </row>
    <row r="361" spans="1:10" ht="21">
      <c r="A361" s="1" t="s">
        <v>519</v>
      </c>
      <c r="B361" s="1" t="s">
        <v>1435</v>
      </c>
      <c r="C361" s="36" t="str">
        <f>HYPERLINK("https://www.library.pref.chiba.lg.jp/licsxp-iopac/WOpacMsgNewListToTifTilDetailAction.do?tilcod=1000000328598","富浦の昔ばなし")</f>
        <v>富浦の昔ばなし</v>
      </c>
      <c r="D361" s="12" t="s">
        <v>16</v>
      </c>
      <c r="E361" s="13">
        <v>2000</v>
      </c>
      <c r="F361" s="11" t="s">
        <v>303</v>
      </c>
      <c r="G361" s="59" t="s">
        <v>5</v>
      </c>
      <c r="H361" s="1" t="s">
        <v>18</v>
      </c>
      <c r="I361" s="41" t="s">
        <v>176</v>
      </c>
      <c r="J361" s="10" t="s">
        <v>35</v>
      </c>
    </row>
    <row r="362" spans="1:10" ht="27">
      <c r="A362" s="35" t="s">
        <v>934</v>
      </c>
      <c r="B362" s="35" t="s">
        <v>1436</v>
      </c>
      <c r="C362" s="36" t="str">
        <f>HYPERLINK("https://www.library.pref.chiba.lg.jp/licsxp-iopac/WOpacMsgNewListToTifTilDetailAction.do?tilcod=1000000886364","房総・民話撰")</f>
        <v>房総・民話撰</v>
      </c>
      <c r="D362" s="35" t="s">
        <v>1295</v>
      </c>
      <c r="E362" s="45" t="s">
        <v>889</v>
      </c>
      <c r="F362" s="58" t="s">
        <v>1437</v>
      </c>
      <c r="G362" s="35" t="s">
        <v>891</v>
      </c>
      <c r="H362" s="46" t="s">
        <v>935</v>
      </c>
      <c r="I362" s="38" t="s">
        <v>936</v>
      </c>
      <c r="J362" s="45" t="s">
        <v>46</v>
      </c>
    </row>
    <row r="363" spans="1:10" ht="31.5" customHeight="1">
      <c r="A363" s="1" t="s">
        <v>740</v>
      </c>
      <c r="B363" s="1" t="s">
        <v>1438</v>
      </c>
      <c r="C363" s="36" t="str">
        <f>HYPERLINK("https://www.library.pref.chiba.lg.jp/licsxp-iopac/WOpacMsgNewListToTifTilDetailAction.do?tilcod=1000000727524","富浦の昔ばなし　第２集")</f>
        <v>富浦の昔ばなし　第２集</v>
      </c>
      <c r="D363" s="12" t="s">
        <v>1097</v>
      </c>
      <c r="E363" s="13">
        <v>2006</v>
      </c>
      <c r="F363" s="11" t="s">
        <v>302</v>
      </c>
      <c r="G363" s="59" t="s">
        <v>5</v>
      </c>
      <c r="H363" s="1" t="s">
        <v>18</v>
      </c>
      <c r="I363" s="41" t="s">
        <v>244</v>
      </c>
      <c r="J363" s="10" t="s">
        <v>35</v>
      </c>
    </row>
    <row r="364" spans="1:10" ht="31.5" customHeight="1">
      <c r="A364" s="1" t="s">
        <v>741</v>
      </c>
      <c r="B364" s="1" t="s">
        <v>1439</v>
      </c>
      <c r="C364" s="36" t="str">
        <f>HYPERLINK("https://www.library.pref.chiba.lg.jp/licsxp-iopac/WOpacMsgNewListToTifTilDetailAction.do?tilcod=1000000727524","富浦の昔ばなし　第２集")</f>
        <v>富浦の昔ばなし　第２集</v>
      </c>
      <c r="D364" s="12" t="s">
        <v>1097</v>
      </c>
      <c r="E364" s="13">
        <v>2006</v>
      </c>
      <c r="F364" s="11" t="s">
        <v>302</v>
      </c>
      <c r="G364" s="59" t="s">
        <v>5</v>
      </c>
      <c r="H364" s="1" t="s">
        <v>18</v>
      </c>
      <c r="I364" s="41" t="s">
        <v>132</v>
      </c>
      <c r="J364" s="10" t="s">
        <v>35</v>
      </c>
    </row>
    <row r="365" spans="1:10" ht="21">
      <c r="A365" s="1" t="s">
        <v>742</v>
      </c>
      <c r="B365" s="1" t="s">
        <v>1440</v>
      </c>
      <c r="C365" s="36" t="str">
        <f>HYPERLINK("https://www.library.pref.chiba.lg.jp/licsxp-iopac/WOpacMsgNewListToTifTilDetailAction.do?tilcod=1000000328598","富浦の昔ばなし")</f>
        <v>富浦の昔ばなし</v>
      </c>
      <c r="D365" s="12" t="s">
        <v>16</v>
      </c>
      <c r="E365" s="13">
        <v>2000</v>
      </c>
      <c r="F365" s="11" t="s">
        <v>303</v>
      </c>
      <c r="G365" s="59" t="s">
        <v>5</v>
      </c>
      <c r="H365" s="1" t="s">
        <v>18</v>
      </c>
      <c r="I365" s="41" t="s">
        <v>105</v>
      </c>
      <c r="J365" s="10" t="s">
        <v>35</v>
      </c>
    </row>
    <row r="366" spans="1:10" ht="21">
      <c r="A366" s="1" t="s">
        <v>743</v>
      </c>
      <c r="B366" s="1" t="s">
        <v>1441</v>
      </c>
      <c r="C366" s="36" t="str">
        <f>HYPERLINK("https://www.library.pref.chiba.lg.jp/licsxp-iopac/WOpacMsgNewListToTifTilDetailAction.do?tilcod=1000000328598","富浦の昔ばなし")</f>
        <v>富浦の昔ばなし</v>
      </c>
      <c r="D366" s="12" t="s">
        <v>16</v>
      </c>
      <c r="E366" s="13">
        <v>2000</v>
      </c>
      <c r="F366" s="11" t="s">
        <v>303</v>
      </c>
      <c r="G366" s="59" t="s">
        <v>5</v>
      </c>
      <c r="H366" s="1" t="s">
        <v>18</v>
      </c>
      <c r="I366" s="41" t="s">
        <v>105</v>
      </c>
      <c r="J366" s="10" t="s">
        <v>35</v>
      </c>
    </row>
    <row r="367" spans="1:10" ht="21">
      <c r="A367" s="1" t="s">
        <v>744</v>
      </c>
      <c r="B367" s="1" t="s">
        <v>1442</v>
      </c>
      <c r="C367" s="36" t="str">
        <f>HYPERLINK("https://www.library.pref.chiba.lg.jp/licsxp-iopac/WOpacMsgNewListToTifTilDetailAction.do?tilcod=1000000328598","富浦の昔ばなし")</f>
        <v>富浦の昔ばなし</v>
      </c>
      <c r="D367" s="12" t="s">
        <v>16</v>
      </c>
      <c r="E367" s="13">
        <v>2000</v>
      </c>
      <c r="F367" s="11" t="s">
        <v>303</v>
      </c>
      <c r="G367" s="59" t="s">
        <v>5</v>
      </c>
      <c r="H367" s="1" t="s">
        <v>18</v>
      </c>
      <c r="I367" s="41" t="s">
        <v>159</v>
      </c>
      <c r="J367" s="10" t="s">
        <v>35</v>
      </c>
    </row>
    <row r="368" spans="1:10" ht="21">
      <c r="A368" s="1" t="s">
        <v>745</v>
      </c>
      <c r="B368" s="1" t="s">
        <v>1443</v>
      </c>
      <c r="C368" s="36" t="str">
        <f>HYPERLINK("https://www.library.pref.chiba.lg.jp/licsxp-iopac/WOpacMsgNewListToTifTilDetailAction.do?tilcod=1000000328598","富浦の昔ばなし")</f>
        <v>富浦の昔ばなし</v>
      </c>
      <c r="D368" s="12" t="s">
        <v>16</v>
      </c>
      <c r="E368" s="13">
        <v>2000</v>
      </c>
      <c r="F368" s="11" t="s">
        <v>303</v>
      </c>
      <c r="G368" s="59" t="s">
        <v>5</v>
      </c>
      <c r="H368" s="1" t="s">
        <v>18</v>
      </c>
      <c r="I368" s="41" t="s">
        <v>105</v>
      </c>
      <c r="J368" s="10" t="s">
        <v>35</v>
      </c>
    </row>
    <row r="369" spans="1:10" ht="21">
      <c r="A369" s="1" t="s">
        <v>746</v>
      </c>
      <c r="B369" s="1" t="s">
        <v>1444</v>
      </c>
      <c r="C369" s="36" t="str">
        <f>HYPERLINK("https://www.library.pref.chiba.lg.jp/licsxp-iopac/WOpacMsgNewListToTifTilDetailAction.do?tilcod=1000000328598","富浦の昔ばなし")</f>
        <v>富浦の昔ばなし</v>
      </c>
      <c r="D369" s="12" t="s">
        <v>16</v>
      </c>
      <c r="E369" s="13">
        <v>2000</v>
      </c>
      <c r="F369" s="11" t="s">
        <v>303</v>
      </c>
      <c r="G369" s="59" t="s">
        <v>5</v>
      </c>
      <c r="H369" s="1" t="s">
        <v>18</v>
      </c>
      <c r="I369" s="41" t="s">
        <v>195</v>
      </c>
      <c r="J369" s="10" t="s">
        <v>35</v>
      </c>
    </row>
    <row r="370" spans="1:10" ht="21">
      <c r="A370" s="1" t="s">
        <v>747</v>
      </c>
      <c r="B370" s="1" t="s">
        <v>1445</v>
      </c>
      <c r="C370" s="40" t="str">
        <f>HYPERLINK("https://www.library.pref.chiba.lg.jp/licsxp-iopac/WOpacMsgNewListToTifTilDetailAction.do?tilcod=1000000663013","ふるさとお話の旅　３")</f>
        <v>ふるさとお話の旅　３</v>
      </c>
      <c r="D370" s="12" t="s">
        <v>29</v>
      </c>
      <c r="E370" s="13">
        <v>2005</v>
      </c>
      <c r="F370" s="11" t="s">
        <v>1111</v>
      </c>
      <c r="G370" s="59" t="s">
        <v>5</v>
      </c>
      <c r="H370" s="1" t="s">
        <v>30</v>
      </c>
      <c r="I370" s="41" t="s">
        <v>937</v>
      </c>
      <c r="J370" s="10" t="s">
        <v>35</v>
      </c>
    </row>
    <row r="371" spans="1:10" ht="21">
      <c r="A371" s="1" t="s">
        <v>520</v>
      </c>
      <c r="B371" s="1" t="s">
        <v>1446</v>
      </c>
      <c r="C371" s="36" t="str">
        <f>HYPERLINK("https://www.library.pref.chiba.lg.jp/licsxp-iopac/WOpacMsgNewListToTifTilDetailAction.do?tilcod=1000000328598","富浦の昔ばなし")</f>
        <v>富浦の昔ばなし</v>
      </c>
      <c r="D371" s="12" t="s">
        <v>16</v>
      </c>
      <c r="E371" s="13">
        <v>2000</v>
      </c>
      <c r="F371" s="11" t="s">
        <v>303</v>
      </c>
      <c r="G371" s="59" t="s">
        <v>5</v>
      </c>
      <c r="H371" s="1" t="s">
        <v>18</v>
      </c>
      <c r="I371" s="41" t="s">
        <v>159</v>
      </c>
      <c r="J371" s="10" t="s">
        <v>35</v>
      </c>
    </row>
    <row r="372" spans="1:10" ht="21">
      <c r="A372" s="1" t="s">
        <v>521</v>
      </c>
      <c r="B372" s="1" t="s">
        <v>1447</v>
      </c>
      <c r="C372" s="40" t="str">
        <f>HYPERLINK("https://www.library.pref.chiba.lg.jp/licsxp-iopac/WOpacMsgNewListToTifTilDetailAction.do?tilcod=1000000663013","ふるさとお話の旅　３")</f>
        <v>ふるさとお話の旅　３</v>
      </c>
      <c r="D372" s="12" t="s">
        <v>29</v>
      </c>
      <c r="E372" s="13">
        <v>2005</v>
      </c>
      <c r="F372" s="11" t="s">
        <v>1111</v>
      </c>
      <c r="G372" s="59" t="s">
        <v>5</v>
      </c>
      <c r="H372" s="1" t="s">
        <v>30</v>
      </c>
      <c r="I372" s="41" t="s">
        <v>938</v>
      </c>
      <c r="J372" s="10" t="s">
        <v>35</v>
      </c>
    </row>
    <row r="373" spans="1:10" ht="21">
      <c r="A373" s="1" t="s">
        <v>522</v>
      </c>
      <c r="B373" s="1" t="s">
        <v>1448</v>
      </c>
      <c r="C373" s="40" t="str">
        <f>HYPERLINK("https://www.library.pref.chiba.lg.jp/licsxp-iopac/WOpacMsgNewListToTifTilDetailAction.do?tilcod=1000000663013","ふるさとお話の旅　３")</f>
        <v>ふるさとお話の旅　３</v>
      </c>
      <c r="D373" s="12" t="s">
        <v>29</v>
      </c>
      <c r="E373" s="13">
        <v>2005</v>
      </c>
      <c r="F373" s="11" t="s">
        <v>1111</v>
      </c>
      <c r="G373" s="59" t="s">
        <v>5</v>
      </c>
      <c r="H373" s="1" t="s">
        <v>30</v>
      </c>
      <c r="I373" s="41" t="s">
        <v>937</v>
      </c>
      <c r="J373" s="10" t="s">
        <v>35</v>
      </c>
    </row>
    <row r="374" spans="1:10" ht="21">
      <c r="A374" s="1" t="s">
        <v>748</v>
      </c>
      <c r="B374" s="1" t="s">
        <v>1449</v>
      </c>
      <c r="C374" s="40" t="str">
        <f>HYPERLINK("https://www.library.pref.chiba.lg.jp/licsxp-iopac/WOpacMsgNewListToTifTilDetailAction.do?tilcod=1000000663013","ふるさとお話の旅　３")</f>
        <v>ふるさとお話の旅　３</v>
      </c>
      <c r="D374" s="12" t="s">
        <v>29</v>
      </c>
      <c r="E374" s="13">
        <v>2005</v>
      </c>
      <c r="F374" s="11" t="s">
        <v>1450</v>
      </c>
      <c r="G374" s="59" t="s">
        <v>5</v>
      </c>
      <c r="H374" s="1" t="s">
        <v>30</v>
      </c>
      <c r="I374" s="41" t="s">
        <v>43</v>
      </c>
      <c r="J374" s="10" t="s">
        <v>35</v>
      </c>
    </row>
    <row r="375" spans="1:10" ht="31.5" customHeight="1">
      <c r="A375" s="1" t="s">
        <v>749</v>
      </c>
      <c r="B375" s="1" t="s">
        <v>1451</v>
      </c>
      <c r="C375" s="36" t="str">
        <f>HYPERLINK("https://www.library.pref.chiba.lg.jp/licsxp-iopac/WOpacMsgNewListToTifTilDetailAction.do?tilcod=1000000727524","富浦の昔ばなし　第２集")</f>
        <v>富浦の昔ばなし　第２集</v>
      </c>
      <c r="D375" s="12" t="s">
        <v>1452</v>
      </c>
      <c r="E375" s="13">
        <v>2006</v>
      </c>
      <c r="F375" s="11" t="s">
        <v>302</v>
      </c>
      <c r="G375" s="59" t="s">
        <v>5</v>
      </c>
      <c r="H375" s="1" t="s">
        <v>18</v>
      </c>
      <c r="I375" s="41"/>
      <c r="J375" s="10" t="s">
        <v>35</v>
      </c>
    </row>
    <row r="376" spans="1:10" ht="31.5" customHeight="1">
      <c r="A376" s="30" t="s">
        <v>750</v>
      </c>
      <c r="B376" s="30" t="s">
        <v>1453</v>
      </c>
      <c r="C376" s="36" t="str">
        <f>HYPERLINK("https://www.library.pref.chiba.lg.jp/licsxp-iopac/WOpacMsgNewListToTifTilDetailAction.do?tilcod=1000000727524","富浦の昔ばなし　第２集")</f>
        <v>富浦の昔ばなし　第２集</v>
      </c>
      <c r="D376" s="12" t="s">
        <v>1097</v>
      </c>
      <c r="E376" s="13">
        <v>2006</v>
      </c>
      <c r="F376" s="11" t="s">
        <v>302</v>
      </c>
      <c r="G376" s="59" t="s">
        <v>5</v>
      </c>
      <c r="H376" s="1" t="s">
        <v>18</v>
      </c>
      <c r="I376" s="41"/>
      <c r="J376" s="10" t="s">
        <v>35</v>
      </c>
    </row>
    <row r="377" spans="1:10" ht="21">
      <c r="A377" s="1" t="s">
        <v>523</v>
      </c>
      <c r="B377" s="1" t="s">
        <v>1454</v>
      </c>
      <c r="C377" s="36" t="str">
        <f>HYPERLINK("https://www.library.pref.chiba.lg.jp/licsxp-iopac/WOpacMsgNewListToTifTilDetailAction.do?tilcod=1000000328598","富浦の昔ばなし")</f>
        <v>富浦の昔ばなし</v>
      </c>
      <c r="D377" s="12" t="s">
        <v>16</v>
      </c>
      <c r="E377" s="13">
        <v>2000</v>
      </c>
      <c r="F377" s="11" t="s">
        <v>303</v>
      </c>
      <c r="G377" s="59" t="s">
        <v>5</v>
      </c>
      <c r="H377" s="1" t="s">
        <v>18</v>
      </c>
      <c r="I377" s="41" t="s">
        <v>186</v>
      </c>
      <c r="J377" s="10" t="s">
        <v>35</v>
      </c>
    </row>
    <row r="378" spans="1:10" ht="21">
      <c r="A378" s="1" t="s">
        <v>524</v>
      </c>
      <c r="B378" s="1" t="s">
        <v>1455</v>
      </c>
      <c r="C378" s="36" t="str">
        <f>HYPERLINK("https://www.library.pref.chiba.lg.jp/licsxp-iopac/WOpacMsgNewListToTifTilDetailAction.do?tilcod=1000000328598","富浦の昔ばなし")</f>
        <v>富浦の昔ばなし</v>
      </c>
      <c r="D378" s="12" t="s">
        <v>16</v>
      </c>
      <c r="E378" s="13">
        <v>2000</v>
      </c>
      <c r="F378" s="11" t="s">
        <v>303</v>
      </c>
      <c r="G378" s="59" t="s">
        <v>5</v>
      </c>
      <c r="H378" s="1" t="s">
        <v>18</v>
      </c>
      <c r="I378" s="41" t="s">
        <v>163</v>
      </c>
      <c r="J378" s="10" t="s">
        <v>35</v>
      </c>
    </row>
    <row r="379" spans="1:10" ht="31.5" customHeight="1">
      <c r="A379" s="1" t="s">
        <v>525</v>
      </c>
      <c r="B379" s="1" t="s">
        <v>1456</v>
      </c>
      <c r="C379" s="36" t="str">
        <f>HYPERLINK("https://www.library.pref.chiba.lg.jp/licsxp-iopac/WOpacMsgNewListToTifTilDetailAction.do?tilcod=1000000727524","富浦の昔ばなし　第２集")</f>
        <v>富浦の昔ばなし　第２集</v>
      </c>
      <c r="D379" s="12" t="s">
        <v>1097</v>
      </c>
      <c r="E379" s="13">
        <v>2006</v>
      </c>
      <c r="F379" s="11" t="s">
        <v>302</v>
      </c>
      <c r="G379" s="59" t="s">
        <v>5</v>
      </c>
      <c r="H379" s="1" t="s">
        <v>18</v>
      </c>
      <c r="I379" s="41" t="s">
        <v>122</v>
      </c>
      <c r="J379" s="10" t="s">
        <v>35</v>
      </c>
    </row>
    <row r="380" spans="1:10" ht="21">
      <c r="A380" s="1" t="s">
        <v>526</v>
      </c>
      <c r="B380" s="1" t="s">
        <v>1457</v>
      </c>
      <c r="C380" s="36" t="str">
        <f>HYPERLINK("https://www.library.pref.chiba.lg.jp/licsxp-iopac/WOpacMsgNewListToTifTilDetailAction.do?tilcod=1000000328598","富浦の昔ばなし")</f>
        <v>富浦の昔ばなし</v>
      </c>
      <c r="D380" s="12" t="s">
        <v>16</v>
      </c>
      <c r="E380" s="13">
        <v>2000</v>
      </c>
      <c r="F380" s="11" t="s">
        <v>303</v>
      </c>
      <c r="G380" s="59" t="s">
        <v>5</v>
      </c>
      <c r="H380" s="1" t="s">
        <v>18</v>
      </c>
      <c r="I380" s="41" t="s">
        <v>196</v>
      </c>
      <c r="J380" s="10" t="s">
        <v>35</v>
      </c>
    </row>
    <row r="381" spans="1:10" ht="31.5" customHeight="1">
      <c r="A381" s="1" t="s">
        <v>527</v>
      </c>
      <c r="B381" s="1" t="s">
        <v>1458</v>
      </c>
      <c r="C381" s="36" t="str">
        <f>HYPERLINK("https://www.library.pref.chiba.lg.jp/licsxp-iopac/WOpacMsgNewListToTifTilDetailAction.do?tilcod=1000000727524","富浦の昔ばなし　第２集")</f>
        <v>富浦の昔ばなし　第２集</v>
      </c>
      <c r="D381" s="12" t="s">
        <v>11</v>
      </c>
      <c r="E381" s="13">
        <v>2006</v>
      </c>
      <c r="F381" s="11" t="s">
        <v>302</v>
      </c>
      <c r="G381" s="59" t="s">
        <v>5</v>
      </c>
      <c r="H381" s="1" t="s">
        <v>18</v>
      </c>
      <c r="I381" s="41" t="s">
        <v>122</v>
      </c>
      <c r="J381" s="10" t="s">
        <v>35</v>
      </c>
    </row>
    <row r="382" spans="1:10" ht="31.5" customHeight="1">
      <c r="A382" s="1" t="s">
        <v>528</v>
      </c>
      <c r="B382" s="1" t="s">
        <v>1459</v>
      </c>
      <c r="C382" s="36" t="str">
        <f>HYPERLINK("https://www.library.pref.chiba.lg.jp/licsxp-iopac/WOpacMsgNewListToTifTilDetailAction.do?tilcod=1000000727524","富浦の昔ばなし　第２集")</f>
        <v>富浦の昔ばなし　第２集</v>
      </c>
      <c r="D382" s="12" t="s">
        <v>1460</v>
      </c>
      <c r="E382" s="13">
        <v>2006</v>
      </c>
      <c r="F382" s="11" t="s">
        <v>302</v>
      </c>
      <c r="G382" s="59" t="s">
        <v>5</v>
      </c>
      <c r="H382" s="1" t="s">
        <v>18</v>
      </c>
      <c r="I382" s="41" t="s">
        <v>219</v>
      </c>
      <c r="J382" s="10" t="s">
        <v>35</v>
      </c>
    </row>
    <row r="383" spans="1:10" ht="31.5" customHeight="1">
      <c r="A383" s="1" t="s">
        <v>529</v>
      </c>
      <c r="B383" s="1" t="s">
        <v>1461</v>
      </c>
      <c r="C383" s="36" t="str">
        <f>HYPERLINK("https://www.library.pref.chiba.lg.jp/licsxp-iopac/WOpacMsgNewListToTifTilDetailAction.do?tilcod=1000000727524","富浦の昔ばなし　第２集")</f>
        <v>富浦の昔ばなし　第２集</v>
      </c>
      <c r="D383" s="12" t="s">
        <v>1460</v>
      </c>
      <c r="E383" s="13">
        <v>2006</v>
      </c>
      <c r="F383" s="11" t="s">
        <v>302</v>
      </c>
      <c r="G383" s="59" t="s">
        <v>5</v>
      </c>
      <c r="H383" s="1" t="s">
        <v>18</v>
      </c>
      <c r="I383" s="41"/>
      <c r="J383" s="10" t="s">
        <v>35</v>
      </c>
    </row>
    <row r="384" spans="1:10" ht="21">
      <c r="A384" s="1" t="s">
        <v>751</v>
      </c>
      <c r="B384" s="1" t="s">
        <v>1462</v>
      </c>
      <c r="C384" s="36" t="str">
        <f aca="true" t="shared" si="8" ref="C384:C391">HYPERLINK("https://www.library.pref.chiba.lg.jp/licsxp-iopac/WOpacMsgNewListToTifTilDetailAction.do?tilcod=1000000328598","富浦の昔ばなし")</f>
        <v>富浦の昔ばなし</v>
      </c>
      <c r="D384" s="12" t="s">
        <v>16</v>
      </c>
      <c r="E384" s="13">
        <v>2000</v>
      </c>
      <c r="F384" s="11" t="s">
        <v>303</v>
      </c>
      <c r="G384" s="59" t="s">
        <v>5</v>
      </c>
      <c r="H384" s="1" t="s">
        <v>18</v>
      </c>
      <c r="I384" s="41" t="s">
        <v>45</v>
      </c>
      <c r="J384" s="10" t="s">
        <v>35</v>
      </c>
    </row>
    <row r="385" spans="1:10" ht="21">
      <c r="A385" s="1" t="s">
        <v>752</v>
      </c>
      <c r="B385" s="1" t="s">
        <v>1463</v>
      </c>
      <c r="C385" s="36" t="str">
        <f t="shared" si="8"/>
        <v>富浦の昔ばなし</v>
      </c>
      <c r="D385" s="12" t="s">
        <v>16</v>
      </c>
      <c r="E385" s="13">
        <v>2000</v>
      </c>
      <c r="F385" s="11" t="s">
        <v>303</v>
      </c>
      <c r="G385" s="59" t="s">
        <v>5</v>
      </c>
      <c r="H385" s="1" t="s">
        <v>18</v>
      </c>
      <c r="I385" s="41"/>
      <c r="J385" s="10" t="s">
        <v>35</v>
      </c>
    </row>
    <row r="386" spans="1:10" ht="21">
      <c r="A386" s="1" t="s">
        <v>753</v>
      </c>
      <c r="B386" s="1" t="s">
        <v>1464</v>
      </c>
      <c r="C386" s="36" t="str">
        <f t="shared" si="8"/>
        <v>富浦の昔ばなし</v>
      </c>
      <c r="D386" s="12" t="s">
        <v>16</v>
      </c>
      <c r="E386" s="13">
        <v>2000</v>
      </c>
      <c r="F386" s="11" t="s">
        <v>303</v>
      </c>
      <c r="G386" s="59" t="s">
        <v>5</v>
      </c>
      <c r="H386" s="1" t="s">
        <v>18</v>
      </c>
      <c r="I386" s="41" t="s">
        <v>1465</v>
      </c>
      <c r="J386" s="10" t="s">
        <v>35</v>
      </c>
    </row>
    <row r="387" spans="1:10" ht="21">
      <c r="A387" s="1" t="s">
        <v>754</v>
      </c>
      <c r="B387" s="1" t="s">
        <v>1466</v>
      </c>
      <c r="C387" s="36" t="str">
        <f t="shared" si="8"/>
        <v>富浦の昔ばなし</v>
      </c>
      <c r="D387" s="12" t="s">
        <v>16</v>
      </c>
      <c r="E387" s="13">
        <v>2000</v>
      </c>
      <c r="F387" s="11" t="s">
        <v>303</v>
      </c>
      <c r="G387" s="59" t="s">
        <v>5</v>
      </c>
      <c r="H387" s="1" t="s">
        <v>18</v>
      </c>
      <c r="I387" s="41" t="s">
        <v>45</v>
      </c>
      <c r="J387" s="10" t="s">
        <v>35</v>
      </c>
    </row>
    <row r="388" spans="1:10" ht="21">
      <c r="A388" s="1" t="s">
        <v>530</v>
      </c>
      <c r="B388" s="1" t="s">
        <v>1467</v>
      </c>
      <c r="C388" s="36" t="str">
        <f t="shared" si="8"/>
        <v>富浦の昔ばなし</v>
      </c>
      <c r="D388" s="12" t="s">
        <v>16</v>
      </c>
      <c r="E388" s="13">
        <v>2000</v>
      </c>
      <c r="F388" s="11" t="s">
        <v>303</v>
      </c>
      <c r="G388" s="59" t="s">
        <v>5</v>
      </c>
      <c r="H388" s="1" t="s">
        <v>18</v>
      </c>
      <c r="I388" s="41" t="s">
        <v>112</v>
      </c>
      <c r="J388" s="10" t="s">
        <v>35</v>
      </c>
    </row>
    <row r="389" spans="1:10" ht="21">
      <c r="A389" s="1" t="s">
        <v>1468</v>
      </c>
      <c r="B389" s="1" t="s">
        <v>1469</v>
      </c>
      <c r="C389" s="36" t="str">
        <f t="shared" si="8"/>
        <v>富浦の昔ばなし</v>
      </c>
      <c r="D389" s="12" t="s">
        <v>16</v>
      </c>
      <c r="E389" s="13">
        <v>2000</v>
      </c>
      <c r="F389" s="11" t="s">
        <v>303</v>
      </c>
      <c r="G389" s="59" t="s">
        <v>5</v>
      </c>
      <c r="H389" s="1" t="s">
        <v>18</v>
      </c>
      <c r="I389" s="41"/>
      <c r="J389" s="10" t="s">
        <v>35</v>
      </c>
    </row>
    <row r="390" spans="1:10" ht="21">
      <c r="A390" s="1" t="s">
        <v>531</v>
      </c>
      <c r="B390" s="1" t="s">
        <v>1470</v>
      </c>
      <c r="C390" s="36" t="str">
        <f t="shared" si="8"/>
        <v>富浦の昔ばなし</v>
      </c>
      <c r="D390" s="12" t="s">
        <v>16</v>
      </c>
      <c r="E390" s="13">
        <v>2000</v>
      </c>
      <c r="F390" s="11" t="s">
        <v>303</v>
      </c>
      <c r="G390" s="59" t="s">
        <v>5</v>
      </c>
      <c r="H390" s="1" t="s">
        <v>18</v>
      </c>
      <c r="I390" s="41" t="s">
        <v>184</v>
      </c>
      <c r="J390" s="10" t="s">
        <v>35</v>
      </c>
    </row>
    <row r="391" spans="1:10" ht="21">
      <c r="A391" s="1" t="s">
        <v>755</v>
      </c>
      <c r="B391" s="1" t="s">
        <v>1471</v>
      </c>
      <c r="C391" s="36" t="str">
        <f t="shared" si="8"/>
        <v>富浦の昔ばなし</v>
      </c>
      <c r="D391" s="12" t="s">
        <v>16</v>
      </c>
      <c r="E391" s="13">
        <v>2000</v>
      </c>
      <c r="F391" s="11" t="s">
        <v>303</v>
      </c>
      <c r="G391" s="59" t="s">
        <v>5</v>
      </c>
      <c r="H391" s="1" t="s">
        <v>18</v>
      </c>
      <c r="I391" s="41" t="s">
        <v>115</v>
      </c>
      <c r="J391" s="10" t="s">
        <v>35</v>
      </c>
    </row>
    <row r="392" spans="1:10" ht="31.5" customHeight="1">
      <c r="A392" s="1" t="s">
        <v>532</v>
      </c>
      <c r="B392" s="1" t="s">
        <v>1472</v>
      </c>
      <c r="C392" s="36" t="str">
        <f>HYPERLINK("https://www.library.pref.chiba.lg.jp/licsxp-iopac/WOpacMsgNewListToTifTilDetailAction.do?tilcod=1000000727524","富浦の昔ばなし　第２集")</f>
        <v>富浦の昔ばなし　第２集</v>
      </c>
      <c r="D392" s="12" t="s">
        <v>1303</v>
      </c>
      <c r="E392" s="13">
        <v>2006</v>
      </c>
      <c r="F392" s="11" t="s">
        <v>302</v>
      </c>
      <c r="G392" s="59" t="s">
        <v>5</v>
      </c>
      <c r="H392" s="1" t="s">
        <v>18</v>
      </c>
      <c r="I392" s="41" t="s">
        <v>112</v>
      </c>
      <c r="J392" s="10" t="s">
        <v>35</v>
      </c>
    </row>
    <row r="393" spans="1:10" ht="21">
      <c r="A393" s="1" t="s">
        <v>533</v>
      </c>
      <c r="B393" s="1" t="s">
        <v>1473</v>
      </c>
      <c r="C393" s="36" t="str">
        <f>HYPERLINK("https://www.library.pref.chiba.lg.jp/licsxp-iopac/WOpacMsgNewListToTifTilDetailAction.do?tilcod=1000000328598","富浦の昔ばなし")</f>
        <v>富浦の昔ばなし</v>
      </c>
      <c r="D393" s="12" t="s">
        <v>16</v>
      </c>
      <c r="E393" s="13">
        <v>2000</v>
      </c>
      <c r="F393" s="11" t="s">
        <v>303</v>
      </c>
      <c r="G393" s="59" t="s">
        <v>5</v>
      </c>
      <c r="H393" s="1" t="s">
        <v>18</v>
      </c>
      <c r="I393" s="41" t="s">
        <v>71</v>
      </c>
      <c r="J393" s="10" t="s">
        <v>35</v>
      </c>
    </row>
    <row r="394" spans="1:10" ht="21">
      <c r="A394" s="1" t="s">
        <v>534</v>
      </c>
      <c r="B394" s="1" t="s">
        <v>1474</v>
      </c>
      <c r="C394" s="36" t="str">
        <f>HYPERLINK("https://www.library.pref.chiba.lg.jp/licsxp-iopac/WOpacMsgNewListToTifTilDetailAction.do?tilcod=1000000328598","富浦の昔ばなし")</f>
        <v>富浦の昔ばなし</v>
      </c>
      <c r="D394" s="12" t="s">
        <v>16</v>
      </c>
      <c r="E394" s="13">
        <v>2000</v>
      </c>
      <c r="F394" s="11" t="s">
        <v>303</v>
      </c>
      <c r="G394" s="59" t="s">
        <v>5</v>
      </c>
      <c r="H394" s="1" t="s">
        <v>18</v>
      </c>
      <c r="I394" s="41" t="s">
        <v>110</v>
      </c>
      <c r="J394" s="10" t="s">
        <v>35</v>
      </c>
    </row>
    <row r="395" spans="1:10" ht="21">
      <c r="A395" s="1" t="s">
        <v>535</v>
      </c>
      <c r="B395" s="1" t="s">
        <v>1475</v>
      </c>
      <c r="C395" s="36" t="str">
        <f>HYPERLINK("https://www.library.pref.chiba.lg.jp/licsxp-iopac/WOpacMsgNewListToTifTilDetailAction.do?tilcod=1000000328598","富浦の昔ばなし")</f>
        <v>富浦の昔ばなし</v>
      </c>
      <c r="D395" s="12" t="s">
        <v>16</v>
      </c>
      <c r="E395" s="13">
        <v>2000</v>
      </c>
      <c r="F395" s="11" t="s">
        <v>303</v>
      </c>
      <c r="G395" s="59" t="s">
        <v>5</v>
      </c>
      <c r="H395" s="1" t="s">
        <v>18</v>
      </c>
      <c r="I395" s="41" t="s">
        <v>133</v>
      </c>
      <c r="J395" s="10" t="s">
        <v>35</v>
      </c>
    </row>
    <row r="396" spans="1:10" ht="31.5" customHeight="1">
      <c r="A396" s="1" t="s">
        <v>536</v>
      </c>
      <c r="B396" s="1" t="s">
        <v>1476</v>
      </c>
      <c r="C396" s="36" t="str">
        <f>HYPERLINK("https://www.library.pref.chiba.lg.jp/licsxp-iopac/WOpacMsgNewListToTifTilDetailAction.do?tilcod=1000000727524","富浦の昔ばなし　第２集")</f>
        <v>富浦の昔ばなし　第２集</v>
      </c>
      <c r="D396" s="12" t="s">
        <v>1303</v>
      </c>
      <c r="E396" s="13">
        <v>2006</v>
      </c>
      <c r="F396" s="11" t="s">
        <v>302</v>
      </c>
      <c r="G396" s="59" t="s">
        <v>5</v>
      </c>
      <c r="H396" s="1" t="s">
        <v>18</v>
      </c>
      <c r="I396" s="41" t="s">
        <v>1477</v>
      </c>
      <c r="J396" s="10" t="s">
        <v>35</v>
      </c>
    </row>
    <row r="397" spans="1:10" ht="21">
      <c r="A397" s="1" t="s">
        <v>537</v>
      </c>
      <c r="B397" s="1" t="s">
        <v>1478</v>
      </c>
      <c r="C397" s="36" t="str">
        <f>HYPERLINK("https://www.library.pref.chiba.lg.jp/licsxp-iopac/WOpacMsgNewListToTifTilDetailAction.do?tilcod=1000000328598","富浦の昔ばなし")</f>
        <v>富浦の昔ばなし</v>
      </c>
      <c r="D397" s="12" t="s">
        <v>16</v>
      </c>
      <c r="E397" s="13">
        <v>2000</v>
      </c>
      <c r="F397" s="11" t="s">
        <v>303</v>
      </c>
      <c r="G397" s="59" t="s">
        <v>5</v>
      </c>
      <c r="H397" s="1" t="s">
        <v>18</v>
      </c>
      <c r="I397" s="41"/>
      <c r="J397" s="10" t="s">
        <v>35</v>
      </c>
    </row>
    <row r="398" spans="1:10" ht="21">
      <c r="A398" s="1" t="s">
        <v>538</v>
      </c>
      <c r="B398" s="1" t="s">
        <v>1479</v>
      </c>
      <c r="C398" s="36" t="str">
        <f>HYPERLINK("https://www.library.pref.chiba.lg.jp/licsxp-iopac/WOpacMsgNewListToTifTilDetailAction.do?tilcod=1000000328598","富浦の昔ばなし")</f>
        <v>富浦の昔ばなし</v>
      </c>
      <c r="D398" s="12" t="s">
        <v>16</v>
      </c>
      <c r="E398" s="13">
        <v>2000</v>
      </c>
      <c r="F398" s="11" t="s">
        <v>303</v>
      </c>
      <c r="G398" s="59" t="s">
        <v>5</v>
      </c>
      <c r="H398" s="1" t="s">
        <v>18</v>
      </c>
      <c r="I398" s="41" t="s">
        <v>113</v>
      </c>
      <c r="J398" s="10" t="s">
        <v>35</v>
      </c>
    </row>
    <row r="399" spans="1:10" ht="21">
      <c r="A399" s="1" t="s">
        <v>539</v>
      </c>
      <c r="B399" s="1" t="s">
        <v>1480</v>
      </c>
      <c r="C399" s="36" t="str">
        <f>HYPERLINK("https://www.library.pref.chiba.lg.jp/licsxp-iopac/WOpacMsgNewListToTifTilDetailAction.do?tilcod=1000000328598","富浦の昔ばなし")</f>
        <v>富浦の昔ばなし</v>
      </c>
      <c r="D399" s="12" t="s">
        <v>16</v>
      </c>
      <c r="E399" s="13">
        <v>2000</v>
      </c>
      <c r="F399" s="11" t="s">
        <v>303</v>
      </c>
      <c r="G399" s="59" t="s">
        <v>5</v>
      </c>
      <c r="H399" s="1" t="s">
        <v>18</v>
      </c>
      <c r="I399" s="41" t="s">
        <v>110</v>
      </c>
      <c r="J399" s="10" t="s">
        <v>35</v>
      </c>
    </row>
    <row r="400" spans="1:10" ht="31.5" customHeight="1">
      <c r="A400" s="1" t="s">
        <v>540</v>
      </c>
      <c r="B400" s="1" t="s">
        <v>1481</v>
      </c>
      <c r="C400" s="36" t="str">
        <f>HYPERLINK("https://www.library.pref.chiba.lg.jp/licsxp-iopac/WOpacMsgNewListToTifTilDetailAction.do?tilcod=1000000727524","富浦の昔ばなし　第２集")</f>
        <v>富浦の昔ばなし　第２集</v>
      </c>
      <c r="D400" s="12" t="s">
        <v>1171</v>
      </c>
      <c r="E400" s="13">
        <v>2006</v>
      </c>
      <c r="F400" s="11" t="s">
        <v>302</v>
      </c>
      <c r="G400" s="59" t="s">
        <v>5</v>
      </c>
      <c r="H400" s="1" t="s">
        <v>18</v>
      </c>
      <c r="I400" s="41" t="s">
        <v>132</v>
      </c>
      <c r="J400" s="10" t="s">
        <v>35</v>
      </c>
    </row>
    <row r="401" spans="1:10" ht="21">
      <c r="A401" s="1" t="s">
        <v>541</v>
      </c>
      <c r="B401" s="1" t="s">
        <v>1482</v>
      </c>
      <c r="C401" s="36" t="str">
        <f aca="true" t="shared" si="9" ref="C401:C407">HYPERLINK("https://www.library.pref.chiba.lg.jp/licsxp-iopac/WOpacMsgNewListToTifTilDetailAction.do?tilcod=1000000328598","富浦の昔ばなし")</f>
        <v>富浦の昔ばなし</v>
      </c>
      <c r="D401" s="12" t="s">
        <v>16</v>
      </c>
      <c r="E401" s="13">
        <v>2000</v>
      </c>
      <c r="F401" s="11" t="s">
        <v>303</v>
      </c>
      <c r="G401" s="59" t="s">
        <v>5</v>
      </c>
      <c r="H401" s="1" t="s">
        <v>18</v>
      </c>
      <c r="I401" s="41" t="s">
        <v>99</v>
      </c>
      <c r="J401" s="10" t="s">
        <v>35</v>
      </c>
    </row>
    <row r="402" spans="1:10" ht="21">
      <c r="A402" s="1" t="s">
        <v>542</v>
      </c>
      <c r="B402" s="1" t="s">
        <v>1483</v>
      </c>
      <c r="C402" s="36" t="str">
        <f t="shared" si="9"/>
        <v>富浦の昔ばなし</v>
      </c>
      <c r="D402" s="12" t="s">
        <v>16</v>
      </c>
      <c r="E402" s="13">
        <v>2000</v>
      </c>
      <c r="F402" s="11" t="s">
        <v>303</v>
      </c>
      <c r="G402" s="59" t="s">
        <v>5</v>
      </c>
      <c r="H402" s="1" t="s">
        <v>18</v>
      </c>
      <c r="I402" s="41" t="s">
        <v>149</v>
      </c>
      <c r="J402" s="10" t="s">
        <v>35</v>
      </c>
    </row>
    <row r="403" spans="1:10" ht="21">
      <c r="A403" s="1" t="s">
        <v>543</v>
      </c>
      <c r="B403" s="1" t="s">
        <v>1484</v>
      </c>
      <c r="C403" s="36" t="str">
        <f t="shared" si="9"/>
        <v>富浦の昔ばなし</v>
      </c>
      <c r="D403" s="12" t="s">
        <v>16</v>
      </c>
      <c r="E403" s="13">
        <v>2000</v>
      </c>
      <c r="F403" s="11" t="s">
        <v>303</v>
      </c>
      <c r="G403" s="59" t="s">
        <v>5</v>
      </c>
      <c r="H403" s="1" t="s">
        <v>18</v>
      </c>
      <c r="I403" s="41" t="s">
        <v>128</v>
      </c>
      <c r="J403" s="10" t="s">
        <v>35</v>
      </c>
    </row>
    <row r="404" spans="1:10" ht="21">
      <c r="A404" s="1" t="s">
        <v>544</v>
      </c>
      <c r="B404" s="1" t="s">
        <v>1485</v>
      </c>
      <c r="C404" s="36" t="str">
        <f t="shared" si="9"/>
        <v>富浦の昔ばなし</v>
      </c>
      <c r="D404" s="12" t="s">
        <v>16</v>
      </c>
      <c r="E404" s="13">
        <v>2000</v>
      </c>
      <c r="F404" s="11" t="s">
        <v>303</v>
      </c>
      <c r="G404" s="59" t="s">
        <v>5</v>
      </c>
      <c r="H404" s="1" t="s">
        <v>18</v>
      </c>
      <c r="I404" s="41" t="s">
        <v>126</v>
      </c>
      <c r="J404" s="10" t="s">
        <v>35</v>
      </c>
    </row>
    <row r="405" spans="1:10" ht="21">
      <c r="A405" s="1" t="s">
        <v>545</v>
      </c>
      <c r="B405" s="1" t="s">
        <v>1486</v>
      </c>
      <c r="C405" s="36" t="str">
        <f t="shared" si="9"/>
        <v>富浦の昔ばなし</v>
      </c>
      <c r="D405" s="12" t="s">
        <v>16</v>
      </c>
      <c r="E405" s="13">
        <v>2000</v>
      </c>
      <c r="F405" s="11" t="s">
        <v>303</v>
      </c>
      <c r="G405" s="59" t="s">
        <v>5</v>
      </c>
      <c r="H405" s="1" t="s">
        <v>18</v>
      </c>
      <c r="I405" s="41"/>
      <c r="J405" s="10" t="s">
        <v>35</v>
      </c>
    </row>
    <row r="406" spans="1:10" ht="21">
      <c r="A406" s="1" t="s">
        <v>546</v>
      </c>
      <c r="B406" s="1" t="s">
        <v>1487</v>
      </c>
      <c r="C406" s="36" t="str">
        <f t="shared" si="9"/>
        <v>富浦の昔ばなし</v>
      </c>
      <c r="D406" s="12" t="s">
        <v>16</v>
      </c>
      <c r="E406" s="13">
        <v>2000</v>
      </c>
      <c r="F406" s="11" t="s">
        <v>303</v>
      </c>
      <c r="G406" s="59" t="s">
        <v>5</v>
      </c>
      <c r="H406" s="1" t="s">
        <v>18</v>
      </c>
      <c r="I406" s="41" t="s">
        <v>121</v>
      </c>
      <c r="J406" s="10" t="s">
        <v>35</v>
      </c>
    </row>
    <row r="407" spans="1:10" ht="21">
      <c r="A407" s="1" t="s">
        <v>762</v>
      </c>
      <c r="B407" s="1" t="s">
        <v>1488</v>
      </c>
      <c r="C407" s="36" t="str">
        <f t="shared" si="9"/>
        <v>富浦の昔ばなし</v>
      </c>
      <c r="D407" s="12" t="s">
        <v>16</v>
      </c>
      <c r="E407" s="13">
        <v>2000</v>
      </c>
      <c r="F407" s="11" t="s">
        <v>303</v>
      </c>
      <c r="G407" s="59" t="s">
        <v>5</v>
      </c>
      <c r="H407" s="1" t="s">
        <v>18</v>
      </c>
      <c r="I407" s="41" t="s">
        <v>146</v>
      </c>
      <c r="J407" s="10" t="s">
        <v>35</v>
      </c>
    </row>
    <row r="408" spans="1:10" ht="31.5" customHeight="1">
      <c r="A408" s="1" t="s">
        <v>763</v>
      </c>
      <c r="B408" s="1" t="s">
        <v>1489</v>
      </c>
      <c r="C408" s="36" t="str">
        <f>HYPERLINK("https://www.library.pref.chiba.lg.jp/licsxp-iopac/WOpacMsgNewListToTifTilDetailAction.do?tilcod=1000000727524","富浦の昔ばなし　第２集")</f>
        <v>富浦の昔ばなし　第２集</v>
      </c>
      <c r="D408" s="12" t="s">
        <v>11</v>
      </c>
      <c r="E408" s="13">
        <v>2006</v>
      </c>
      <c r="F408" s="11" t="s">
        <v>302</v>
      </c>
      <c r="G408" s="59" t="s">
        <v>5</v>
      </c>
      <c r="H408" s="1" t="s">
        <v>18</v>
      </c>
      <c r="I408" s="41"/>
      <c r="J408" s="10" t="s">
        <v>35</v>
      </c>
    </row>
    <row r="409" spans="1:10" ht="21">
      <c r="A409" s="1" t="s">
        <v>547</v>
      </c>
      <c r="B409" s="1" t="s">
        <v>1490</v>
      </c>
      <c r="C409" s="36" t="str">
        <f>HYPERLINK("https://www.library.pref.chiba.lg.jp/licsxp-iopac/WOpacMsgNewListToTifTilDetailAction.do?tilcod=1000000328598","富浦の昔ばなし")</f>
        <v>富浦の昔ばなし</v>
      </c>
      <c r="D409" s="12" t="s">
        <v>16</v>
      </c>
      <c r="E409" s="13">
        <v>2000</v>
      </c>
      <c r="F409" s="11" t="s">
        <v>303</v>
      </c>
      <c r="G409" s="59" t="s">
        <v>5</v>
      </c>
      <c r="H409" s="1" t="s">
        <v>18</v>
      </c>
      <c r="I409" s="41" t="s">
        <v>110</v>
      </c>
      <c r="J409" s="10" t="s">
        <v>35</v>
      </c>
    </row>
    <row r="410" spans="1:10" ht="21">
      <c r="A410" s="1" t="s">
        <v>548</v>
      </c>
      <c r="B410" s="1" t="s">
        <v>1491</v>
      </c>
      <c r="C410" s="36" t="str">
        <f>HYPERLINK("https://www.library.pref.chiba.lg.jp/licsxp-iopac/WOpacMsgNewListToTifTilDetailAction.do?tilcod=1000000328598","富浦の昔ばなし")</f>
        <v>富浦の昔ばなし</v>
      </c>
      <c r="D410" s="12" t="s">
        <v>16</v>
      </c>
      <c r="E410" s="13">
        <v>2000</v>
      </c>
      <c r="F410" s="11" t="s">
        <v>303</v>
      </c>
      <c r="G410" s="59" t="s">
        <v>5</v>
      </c>
      <c r="H410" s="1" t="s">
        <v>18</v>
      </c>
      <c r="I410" s="41" t="s">
        <v>112</v>
      </c>
      <c r="J410" s="10" t="s">
        <v>35</v>
      </c>
    </row>
    <row r="411" spans="1:10" ht="21">
      <c r="A411" s="1" t="s">
        <v>549</v>
      </c>
      <c r="B411" s="1" t="s">
        <v>1492</v>
      </c>
      <c r="C411" s="36" t="str">
        <f>HYPERLINK("https://www.library.pref.chiba.lg.jp/licsxp-iopac/WOpacMsgNewListToTifTilDetailAction.do?tilcod=1000000328598","富浦の昔ばなし")</f>
        <v>富浦の昔ばなし</v>
      </c>
      <c r="D411" s="12" t="s">
        <v>16</v>
      </c>
      <c r="E411" s="13">
        <v>2000</v>
      </c>
      <c r="F411" s="11" t="s">
        <v>303</v>
      </c>
      <c r="G411" s="59" t="s">
        <v>5</v>
      </c>
      <c r="H411" s="1" t="s">
        <v>18</v>
      </c>
      <c r="I411" s="41" t="s">
        <v>45</v>
      </c>
      <c r="J411" s="10" t="s">
        <v>35</v>
      </c>
    </row>
    <row r="412" spans="1:10" ht="21">
      <c r="A412" s="1" t="s">
        <v>764</v>
      </c>
      <c r="B412" s="1" t="s">
        <v>1493</v>
      </c>
      <c r="C412" s="36" t="str">
        <f>HYPERLINK("https://www.library.pref.chiba.lg.jp/licsxp-iopac/WOpacMsgNewListToTifTilDetailAction.do?tilcod=1000000328598","富浦の昔ばなし")</f>
        <v>富浦の昔ばなし</v>
      </c>
      <c r="D412" s="12" t="s">
        <v>16</v>
      </c>
      <c r="E412" s="13">
        <v>2000</v>
      </c>
      <c r="F412" s="11" t="s">
        <v>303</v>
      </c>
      <c r="G412" s="59" t="s">
        <v>5</v>
      </c>
      <c r="H412" s="1" t="s">
        <v>18</v>
      </c>
      <c r="I412" s="41" t="s">
        <v>98</v>
      </c>
      <c r="J412" s="10" t="s">
        <v>35</v>
      </c>
    </row>
    <row r="413" spans="1:10" ht="31.5" customHeight="1">
      <c r="A413" s="1" t="s">
        <v>764</v>
      </c>
      <c r="B413" s="1" t="s">
        <v>1493</v>
      </c>
      <c r="C413" s="36" t="str">
        <f>HYPERLINK("https://www.library.pref.chiba.lg.jp/licsxp-iopac/WOpacMsgNewListToTifTilDetailAction.do?tilcod=1000000727524","富浦の昔ばなし　第２集")</f>
        <v>富浦の昔ばなし　第２集</v>
      </c>
      <c r="D413" s="12" t="s">
        <v>11</v>
      </c>
      <c r="E413" s="13">
        <v>2006</v>
      </c>
      <c r="F413" s="11" t="s">
        <v>302</v>
      </c>
      <c r="G413" s="59" t="s">
        <v>5</v>
      </c>
      <c r="H413" s="1" t="s">
        <v>18</v>
      </c>
      <c r="I413" s="41"/>
      <c r="J413" s="10" t="s">
        <v>35</v>
      </c>
    </row>
    <row r="414" spans="1:10" ht="21">
      <c r="A414" s="1" t="s">
        <v>550</v>
      </c>
      <c r="B414" s="1" t="s">
        <v>1494</v>
      </c>
      <c r="C414" s="36" t="str">
        <f>HYPERLINK("https://www.library.pref.chiba.lg.jp/licsxp-iopac/WOpacMsgNewListToTifTilDetailAction.do?tilcod=1000000328598","富浦の昔ばなし")</f>
        <v>富浦の昔ばなし</v>
      </c>
      <c r="D414" s="12" t="s">
        <v>16</v>
      </c>
      <c r="E414" s="13">
        <v>2000</v>
      </c>
      <c r="F414" s="11" t="s">
        <v>303</v>
      </c>
      <c r="G414" s="59" t="s">
        <v>5</v>
      </c>
      <c r="H414" s="1" t="s">
        <v>18</v>
      </c>
      <c r="I414" s="41" t="s">
        <v>129</v>
      </c>
      <c r="J414" s="10" t="s">
        <v>35</v>
      </c>
    </row>
    <row r="415" spans="1:10" ht="21">
      <c r="A415" s="1" t="s">
        <v>551</v>
      </c>
      <c r="B415" s="1" t="s">
        <v>1495</v>
      </c>
      <c r="C415" s="36" t="str">
        <f>HYPERLINK("https://www.library.pref.chiba.lg.jp/licsxp-iopac/WOpacMsgNewListToTifTilDetailAction.do?tilcod=1000000328598","富浦の昔ばなし")</f>
        <v>富浦の昔ばなし</v>
      </c>
      <c r="D415" s="12" t="s">
        <v>16</v>
      </c>
      <c r="E415" s="13">
        <v>2000</v>
      </c>
      <c r="F415" s="11" t="s">
        <v>303</v>
      </c>
      <c r="G415" s="59" t="s">
        <v>5</v>
      </c>
      <c r="H415" s="1" t="s">
        <v>18</v>
      </c>
      <c r="I415" s="41" t="s">
        <v>102</v>
      </c>
      <c r="J415" s="10" t="s">
        <v>35</v>
      </c>
    </row>
    <row r="416" spans="1:10" ht="21">
      <c r="A416" s="2" t="s">
        <v>710</v>
      </c>
      <c r="B416" s="2" t="s">
        <v>1496</v>
      </c>
      <c r="C416" s="36" t="str">
        <f>HYPERLINK("https://www.library.pref.chiba.lg.jp/licsxp-iopac/WOpacMsgNewListToTifTilDetailAction.do?tilcod=1000000328598","富浦の昔ばなし")</f>
        <v>富浦の昔ばなし</v>
      </c>
      <c r="D416" s="12" t="s">
        <v>16</v>
      </c>
      <c r="E416" s="13">
        <v>2000</v>
      </c>
      <c r="F416" s="11" t="s">
        <v>303</v>
      </c>
      <c r="G416" s="59" t="s">
        <v>5</v>
      </c>
      <c r="H416" s="1" t="s">
        <v>18</v>
      </c>
      <c r="I416" s="41" t="s">
        <v>153</v>
      </c>
      <c r="J416" s="10" t="s">
        <v>35</v>
      </c>
    </row>
    <row r="417" spans="1:10" ht="21">
      <c r="A417" s="1" t="s">
        <v>552</v>
      </c>
      <c r="B417" s="1" t="s">
        <v>1497</v>
      </c>
      <c r="C417" s="36" t="str">
        <f>HYPERLINK("https://www.library.pref.chiba.lg.jp/licsxp-iopac/WOpacMsgNewListToTifTilDetailAction.do?tilcod=1000000328598","富浦の昔ばなし")</f>
        <v>富浦の昔ばなし</v>
      </c>
      <c r="D417" s="12" t="s">
        <v>16</v>
      </c>
      <c r="E417" s="13">
        <v>2000</v>
      </c>
      <c r="F417" s="11" t="s">
        <v>303</v>
      </c>
      <c r="G417" s="59" t="s">
        <v>5</v>
      </c>
      <c r="H417" s="1" t="s">
        <v>18</v>
      </c>
      <c r="I417" s="41" t="s">
        <v>192</v>
      </c>
      <c r="J417" s="10" t="s">
        <v>35</v>
      </c>
    </row>
    <row r="418" spans="1:10" ht="21">
      <c r="A418" s="1" t="s">
        <v>553</v>
      </c>
      <c r="B418" s="1" t="s">
        <v>1498</v>
      </c>
      <c r="C418" s="36" t="str">
        <f>HYPERLINK("https://www.library.pref.chiba.lg.jp/licsxp-iopac/WOpacMsgNewListToTifTilDetailAction.do?tilcod=1000000328598","富浦の昔ばなし")</f>
        <v>富浦の昔ばなし</v>
      </c>
      <c r="D418" s="12" t="s">
        <v>16</v>
      </c>
      <c r="E418" s="13">
        <v>2000</v>
      </c>
      <c r="F418" s="11" t="s">
        <v>303</v>
      </c>
      <c r="G418" s="59" t="s">
        <v>5</v>
      </c>
      <c r="H418" s="1" t="s">
        <v>18</v>
      </c>
      <c r="I418" s="41" t="s">
        <v>34</v>
      </c>
      <c r="J418" s="10" t="s">
        <v>35</v>
      </c>
    </row>
    <row r="419" spans="1:10" ht="31.5" customHeight="1">
      <c r="A419" s="1" t="s">
        <v>554</v>
      </c>
      <c r="B419" s="1" t="s">
        <v>1499</v>
      </c>
      <c r="C419" s="36" t="str">
        <f>HYPERLINK("https://www.library.pref.chiba.lg.jp/licsxp-iopac/WOpacMsgNewListToTifTilDetailAction.do?tilcod=1000000727524","富浦の昔ばなし　第２集")</f>
        <v>富浦の昔ばなし　第２集</v>
      </c>
      <c r="D419" s="12" t="s">
        <v>11</v>
      </c>
      <c r="E419" s="13">
        <v>2006</v>
      </c>
      <c r="F419" s="11" t="s">
        <v>302</v>
      </c>
      <c r="G419" s="59" t="s">
        <v>5</v>
      </c>
      <c r="H419" s="1" t="s">
        <v>18</v>
      </c>
      <c r="I419" s="41" t="s">
        <v>276</v>
      </c>
      <c r="J419" s="10" t="s">
        <v>35</v>
      </c>
    </row>
    <row r="420" spans="1:10" ht="21">
      <c r="A420" s="1" t="s">
        <v>1500</v>
      </c>
      <c r="B420" s="1" t="s">
        <v>1501</v>
      </c>
      <c r="C420" s="36" t="str">
        <f>HYPERLINK("https://www.library.pref.chiba.lg.jp/licsxp-iopac/WOpacMsgNewListToTifTilDetailAction.do?tilcod=1000000328598","富浦の昔ばなし")</f>
        <v>富浦の昔ばなし</v>
      </c>
      <c r="D420" s="12" t="s">
        <v>16</v>
      </c>
      <c r="E420" s="13">
        <v>2000</v>
      </c>
      <c r="F420" s="11" t="s">
        <v>303</v>
      </c>
      <c r="G420" s="59" t="s">
        <v>5</v>
      </c>
      <c r="H420" s="1" t="s">
        <v>18</v>
      </c>
      <c r="I420" s="41" t="s">
        <v>120</v>
      </c>
      <c r="J420" s="10" t="s">
        <v>35</v>
      </c>
    </row>
    <row r="421" spans="1:10" ht="21">
      <c r="A421" s="1" t="s">
        <v>714</v>
      </c>
      <c r="B421" s="1" t="s">
        <v>1502</v>
      </c>
      <c r="C421" s="36" t="str">
        <f>HYPERLINK("https://www.library.pref.chiba.lg.jp/licsxp-iopac/WOpacMsgNewListToTifTilDetailAction.do?tilcod=1000000328598","富浦の昔ばなし")</f>
        <v>富浦の昔ばなし</v>
      </c>
      <c r="D421" s="12" t="s">
        <v>16</v>
      </c>
      <c r="E421" s="13">
        <v>2000</v>
      </c>
      <c r="F421" s="11" t="s">
        <v>303</v>
      </c>
      <c r="G421" s="59" t="s">
        <v>5</v>
      </c>
      <c r="H421" s="1" t="s">
        <v>18</v>
      </c>
      <c r="I421" s="41" t="s">
        <v>110</v>
      </c>
      <c r="J421" s="10" t="s">
        <v>35</v>
      </c>
    </row>
    <row r="422" spans="1:10" ht="21">
      <c r="A422" s="1" t="s">
        <v>713</v>
      </c>
      <c r="B422" s="1" t="s">
        <v>1503</v>
      </c>
      <c r="C422" s="36" t="str">
        <f>HYPERLINK("https://www.library.pref.chiba.lg.jp/licsxp-iopac/WOpacMsgNewListToTifTilDetailAction.do?tilcod=1000000328598","富浦の昔ばなし")</f>
        <v>富浦の昔ばなし</v>
      </c>
      <c r="D422" s="12" t="s">
        <v>16</v>
      </c>
      <c r="E422" s="13">
        <v>2000</v>
      </c>
      <c r="F422" s="11" t="s">
        <v>303</v>
      </c>
      <c r="G422" s="59" t="s">
        <v>5</v>
      </c>
      <c r="H422" s="1" t="s">
        <v>18</v>
      </c>
      <c r="I422" s="41" t="s">
        <v>165</v>
      </c>
      <c r="J422" s="10" t="s">
        <v>35</v>
      </c>
    </row>
    <row r="423" spans="1:10" ht="21">
      <c r="A423" s="1" t="s">
        <v>555</v>
      </c>
      <c r="B423" s="1" t="s">
        <v>1504</v>
      </c>
      <c r="C423" s="36" t="str">
        <f>HYPERLINK("https://www.library.pref.chiba.lg.jp/licsxp-iopac/WOpacMsgNewListToTifTilDetailAction.do?tilcod=1000000328598","富浦の昔ばなし")</f>
        <v>富浦の昔ばなし</v>
      </c>
      <c r="D423" s="12" t="s">
        <v>16</v>
      </c>
      <c r="E423" s="13">
        <v>2000</v>
      </c>
      <c r="F423" s="11" t="s">
        <v>303</v>
      </c>
      <c r="G423" s="59" t="s">
        <v>5</v>
      </c>
      <c r="H423" s="1" t="s">
        <v>18</v>
      </c>
      <c r="I423" s="41" t="s">
        <v>170</v>
      </c>
      <c r="J423" s="10" t="s">
        <v>35</v>
      </c>
    </row>
    <row r="424" spans="1:10" ht="31.5" customHeight="1">
      <c r="A424" s="1" t="s">
        <v>556</v>
      </c>
      <c r="B424" s="1" t="s">
        <v>1505</v>
      </c>
      <c r="C424" s="36" t="str">
        <f>HYPERLINK("https://www.library.pref.chiba.lg.jp/licsxp-iopac/WOpacMsgNewListToTifTilDetailAction.do?tilcod=1000000727524","富浦の昔ばなし　第２集")</f>
        <v>富浦の昔ばなし　第２集</v>
      </c>
      <c r="D424" s="12" t="s">
        <v>11</v>
      </c>
      <c r="E424" s="13">
        <v>2006</v>
      </c>
      <c r="F424" s="11" t="s">
        <v>302</v>
      </c>
      <c r="G424" s="59" t="s">
        <v>5</v>
      </c>
      <c r="H424" s="1" t="s">
        <v>18</v>
      </c>
      <c r="I424" s="41" t="s">
        <v>249</v>
      </c>
      <c r="J424" s="10" t="s">
        <v>35</v>
      </c>
    </row>
    <row r="425" spans="1:10" ht="21">
      <c r="A425" s="1" t="s">
        <v>557</v>
      </c>
      <c r="B425" s="1" t="s">
        <v>1506</v>
      </c>
      <c r="C425" s="36" t="str">
        <f>HYPERLINK("https://www.library.pref.chiba.lg.jp/licsxp-iopac/WOpacMsgNewListToTifTilDetailAction.do?tilcod=1000000328598","富浦の昔ばなし")</f>
        <v>富浦の昔ばなし</v>
      </c>
      <c r="D425" s="12" t="s">
        <v>16</v>
      </c>
      <c r="E425" s="13">
        <v>2000</v>
      </c>
      <c r="F425" s="11" t="s">
        <v>303</v>
      </c>
      <c r="G425" s="59" t="s">
        <v>5</v>
      </c>
      <c r="H425" s="1" t="s">
        <v>18</v>
      </c>
      <c r="I425" s="41" t="s">
        <v>110</v>
      </c>
      <c r="J425" s="10" t="s">
        <v>35</v>
      </c>
    </row>
    <row r="426" spans="1:10" ht="21">
      <c r="A426" s="1" t="s">
        <v>558</v>
      </c>
      <c r="B426" s="1" t="s">
        <v>1507</v>
      </c>
      <c r="C426" s="36" t="str">
        <f>HYPERLINK("https://www.library.pref.chiba.lg.jp/licsxp-iopac/WOpacMsgNewListToTifTilDetailAction.do?tilcod=1000000328598","富浦の昔ばなし")</f>
        <v>富浦の昔ばなし</v>
      </c>
      <c r="D426" s="12" t="s">
        <v>16</v>
      </c>
      <c r="E426" s="13">
        <v>2000</v>
      </c>
      <c r="F426" s="11" t="s">
        <v>303</v>
      </c>
      <c r="G426" s="59" t="s">
        <v>5</v>
      </c>
      <c r="H426" s="1" t="s">
        <v>18</v>
      </c>
      <c r="I426" s="41"/>
      <c r="J426" s="10" t="s">
        <v>35</v>
      </c>
    </row>
    <row r="427" spans="1:10" ht="31.5" customHeight="1">
      <c r="A427" s="1" t="s">
        <v>765</v>
      </c>
      <c r="B427" s="1" t="s">
        <v>1508</v>
      </c>
      <c r="C427" s="36" t="str">
        <f>HYPERLINK("https://www.library.pref.chiba.lg.jp/licsxp-iopac/WOpacMsgNewListToTifTilDetailAction.do?tilcod=1000000727524","富浦の昔ばなし　第２集")</f>
        <v>富浦の昔ばなし　第２集</v>
      </c>
      <c r="D427" s="12" t="s">
        <v>11</v>
      </c>
      <c r="E427" s="13">
        <v>2006</v>
      </c>
      <c r="F427" s="11" t="s">
        <v>302</v>
      </c>
      <c r="G427" s="59" t="s">
        <v>5</v>
      </c>
      <c r="H427" s="1" t="s">
        <v>18</v>
      </c>
      <c r="I427" s="41" t="s">
        <v>112</v>
      </c>
      <c r="J427" s="10" t="s">
        <v>35</v>
      </c>
    </row>
    <row r="428" spans="1:10" ht="31.5" customHeight="1">
      <c r="A428" s="1" t="s">
        <v>559</v>
      </c>
      <c r="B428" s="1" t="s">
        <v>1509</v>
      </c>
      <c r="C428" s="36" t="str">
        <f>HYPERLINK("https://www.library.pref.chiba.lg.jp/licsxp-iopac/WOpacMsgNewListToTifTilDetailAction.do?tilcod=1000000727524","富浦の昔ばなし　第２集")</f>
        <v>富浦の昔ばなし　第２集</v>
      </c>
      <c r="D428" s="12" t="s">
        <v>1097</v>
      </c>
      <c r="E428" s="13">
        <v>2006</v>
      </c>
      <c r="F428" s="11" t="s">
        <v>302</v>
      </c>
      <c r="G428" s="59" t="s">
        <v>5</v>
      </c>
      <c r="H428" s="1" t="s">
        <v>18</v>
      </c>
      <c r="I428" s="41" t="s">
        <v>112</v>
      </c>
      <c r="J428" s="10" t="s">
        <v>35</v>
      </c>
    </row>
    <row r="429" spans="1:10" ht="31.5" customHeight="1">
      <c r="A429" s="1" t="s">
        <v>560</v>
      </c>
      <c r="B429" s="1" t="s">
        <v>1510</v>
      </c>
      <c r="C429" s="36" t="str">
        <f>HYPERLINK("https://www.library.pref.chiba.lg.jp/licsxp-iopac/WOpacMsgNewListToTifTilDetailAction.do?tilcod=1000000727524","富浦の昔ばなし　第２集")</f>
        <v>富浦の昔ばなし　第２集</v>
      </c>
      <c r="D429" s="12" t="s">
        <v>1097</v>
      </c>
      <c r="E429" s="13">
        <v>2006</v>
      </c>
      <c r="F429" s="11" t="s">
        <v>302</v>
      </c>
      <c r="G429" s="59" t="s">
        <v>5</v>
      </c>
      <c r="H429" s="1" t="s">
        <v>18</v>
      </c>
      <c r="I429" s="41" t="s">
        <v>213</v>
      </c>
      <c r="J429" s="10" t="s">
        <v>35</v>
      </c>
    </row>
    <row r="430" spans="1:10" ht="31.5" customHeight="1">
      <c r="A430" s="1" t="s">
        <v>768</v>
      </c>
      <c r="B430" s="1" t="s">
        <v>1511</v>
      </c>
      <c r="C430" s="36" t="str">
        <f>HYPERLINK("https://www.library.pref.chiba.lg.jp/licsxp-iopac/WOpacMsgNewListToTifTilDetailAction.do?tilcod=1000000727524","富浦の昔ばなし　第２集")</f>
        <v>富浦の昔ばなし　第２集</v>
      </c>
      <c r="D430" s="12" t="s">
        <v>1097</v>
      </c>
      <c r="E430" s="13">
        <v>2006</v>
      </c>
      <c r="F430" s="11" t="s">
        <v>302</v>
      </c>
      <c r="G430" s="59" t="s">
        <v>5</v>
      </c>
      <c r="H430" s="1" t="s">
        <v>18</v>
      </c>
      <c r="I430" s="41" t="s">
        <v>252</v>
      </c>
      <c r="J430" s="10" t="s">
        <v>35</v>
      </c>
    </row>
    <row r="431" spans="1:10" ht="21">
      <c r="A431" s="1" t="s">
        <v>561</v>
      </c>
      <c r="B431" s="1" t="s">
        <v>1512</v>
      </c>
      <c r="C431" s="36" t="str">
        <f>HYPERLINK("https://www.library.pref.chiba.lg.jp/licsxp-iopac/WOpacMsgNewListToTifTilDetailAction.do?tilcod=1000000328598","富浦の昔ばなし")</f>
        <v>富浦の昔ばなし</v>
      </c>
      <c r="D431" s="12" t="s">
        <v>16</v>
      </c>
      <c r="E431" s="13">
        <v>2000</v>
      </c>
      <c r="F431" s="11" t="s">
        <v>303</v>
      </c>
      <c r="G431" s="59" t="s">
        <v>5</v>
      </c>
      <c r="H431" s="1" t="s">
        <v>18</v>
      </c>
      <c r="I431" s="41" t="s">
        <v>112</v>
      </c>
      <c r="J431" s="10" t="s">
        <v>35</v>
      </c>
    </row>
    <row r="432" spans="1:10" ht="21">
      <c r="A432" s="1" t="s">
        <v>562</v>
      </c>
      <c r="B432" s="1" t="s">
        <v>1513</v>
      </c>
      <c r="C432" s="36" t="str">
        <f>HYPERLINK("https://www.library.pref.chiba.lg.jp/licsxp-iopac/WOpacMsgNewListToTifTilDetailAction.do?tilcod=1000000328598","富浦の昔ばなし")</f>
        <v>富浦の昔ばなし</v>
      </c>
      <c r="D432" s="12" t="s">
        <v>16</v>
      </c>
      <c r="E432" s="13">
        <v>2000</v>
      </c>
      <c r="F432" s="11" t="s">
        <v>303</v>
      </c>
      <c r="G432" s="59" t="s">
        <v>5</v>
      </c>
      <c r="H432" s="1" t="s">
        <v>18</v>
      </c>
      <c r="I432" s="41" t="s">
        <v>202</v>
      </c>
      <c r="J432" s="10" t="s">
        <v>35</v>
      </c>
    </row>
    <row r="433" spans="1:10" ht="31.5" customHeight="1">
      <c r="A433" s="1" t="s">
        <v>563</v>
      </c>
      <c r="B433" s="1" t="s">
        <v>1514</v>
      </c>
      <c r="C433" s="36" t="str">
        <f>HYPERLINK("https://www.library.pref.chiba.lg.jp/licsxp-iopac/WOpacMsgNewListToTifTilDetailAction.do?tilcod=1000000727524","富浦の昔ばなし　第２集")</f>
        <v>富浦の昔ばなし　第２集</v>
      </c>
      <c r="D433" s="12" t="s">
        <v>1097</v>
      </c>
      <c r="E433" s="13">
        <v>2006</v>
      </c>
      <c r="F433" s="11" t="s">
        <v>302</v>
      </c>
      <c r="G433" s="59" t="s">
        <v>5</v>
      </c>
      <c r="H433" s="1" t="s">
        <v>18</v>
      </c>
      <c r="I433" s="41"/>
      <c r="J433" s="10" t="s">
        <v>35</v>
      </c>
    </row>
    <row r="434" spans="1:10" ht="31.5" customHeight="1">
      <c r="A434" s="1" t="s">
        <v>564</v>
      </c>
      <c r="B434" s="1" t="s">
        <v>1515</v>
      </c>
      <c r="C434" s="36" t="str">
        <f>HYPERLINK("https://www.library.pref.chiba.lg.jp/licsxp-iopac/WOpacMsgNewListToTifTilDetailAction.do?tilcod=1000000727524","富浦の昔ばなし　第２集")</f>
        <v>富浦の昔ばなし　第２集</v>
      </c>
      <c r="D434" s="12" t="s">
        <v>1097</v>
      </c>
      <c r="E434" s="13">
        <v>2006</v>
      </c>
      <c r="F434" s="11" t="s">
        <v>302</v>
      </c>
      <c r="G434" s="59" t="s">
        <v>5</v>
      </c>
      <c r="H434" s="1" t="s">
        <v>18</v>
      </c>
      <c r="I434" s="41" t="s">
        <v>255</v>
      </c>
      <c r="J434" s="10" t="s">
        <v>35</v>
      </c>
    </row>
    <row r="435" spans="1:10" ht="31.5" customHeight="1">
      <c r="A435" s="1" t="s">
        <v>565</v>
      </c>
      <c r="B435" s="1" t="s">
        <v>1516</v>
      </c>
      <c r="C435" s="36" t="str">
        <f>HYPERLINK("https://www.library.pref.chiba.lg.jp/licsxp-iopac/WOpacMsgNewListToTifTilDetailAction.do?tilcod=1000000727524","富浦の昔ばなし　第２集")</f>
        <v>富浦の昔ばなし　第２集</v>
      </c>
      <c r="D435" s="12" t="s">
        <v>11</v>
      </c>
      <c r="E435" s="13">
        <v>2006</v>
      </c>
      <c r="F435" s="11" t="s">
        <v>302</v>
      </c>
      <c r="G435" s="59" t="s">
        <v>5</v>
      </c>
      <c r="H435" s="1" t="s">
        <v>18</v>
      </c>
      <c r="I435" s="41" t="s">
        <v>234</v>
      </c>
      <c r="J435" s="10" t="s">
        <v>35</v>
      </c>
    </row>
    <row r="436" spans="1:10" ht="21">
      <c r="A436" s="1" t="s">
        <v>566</v>
      </c>
      <c r="B436" s="1" t="s">
        <v>1517</v>
      </c>
      <c r="C436" s="36" t="str">
        <f>HYPERLINK("https://www.library.pref.chiba.lg.jp/licsxp-iopac/WOpacMsgNewListToTifTilDetailAction.do?tilcod=1000000328598","富浦の昔ばなし")</f>
        <v>富浦の昔ばなし</v>
      </c>
      <c r="D436" s="12" t="s">
        <v>16</v>
      </c>
      <c r="E436" s="13">
        <v>2000</v>
      </c>
      <c r="F436" s="11" t="s">
        <v>303</v>
      </c>
      <c r="G436" s="59" t="s">
        <v>5</v>
      </c>
      <c r="H436" s="1" t="s">
        <v>18</v>
      </c>
      <c r="I436" s="41" t="s">
        <v>101</v>
      </c>
      <c r="J436" s="10" t="s">
        <v>35</v>
      </c>
    </row>
    <row r="437" spans="1:10" ht="31.5" customHeight="1">
      <c r="A437" s="1" t="s">
        <v>567</v>
      </c>
      <c r="B437" s="1" t="s">
        <v>1518</v>
      </c>
      <c r="C437" s="36" t="str">
        <f>HYPERLINK("https://www.library.pref.chiba.lg.jp/licsxp-iopac/WOpacMsgNewListToTifTilDetailAction.do?tilcod=1000000727524","富浦の昔ばなし　第２集")</f>
        <v>富浦の昔ばなし　第２集</v>
      </c>
      <c r="D437" s="12" t="s">
        <v>11</v>
      </c>
      <c r="E437" s="13">
        <v>2006</v>
      </c>
      <c r="F437" s="11" t="s">
        <v>302</v>
      </c>
      <c r="G437" s="59" t="s">
        <v>5</v>
      </c>
      <c r="H437" s="1" t="s">
        <v>18</v>
      </c>
      <c r="I437" s="41" t="s">
        <v>243</v>
      </c>
      <c r="J437" s="10" t="s">
        <v>35</v>
      </c>
    </row>
    <row r="438" spans="1:10" ht="21">
      <c r="A438" s="1" t="s">
        <v>568</v>
      </c>
      <c r="B438" s="1" t="s">
        <v>1519</v>
      </c>
      <c r="C438" s="36" t="str">
        <f>HYPERLINK("https://www.library.pref.chiba.lg.jp/licsxp-iopac/WOpacMsgNewListToTifTilDetailAction.do?tilcod=1000000328598","富浦の昔ばなし")</f>
        <v>富浦の昔ばなし</v>
      </c>
      <c r="D438" s="12" t="s">
        <v>16</v>
      </c>
      <c r="E438" s="13">
        <v>2000</v>
      </c>
      <c r="F438" s="11" t="s">
        <v>303</v>
      </c>
      <c r="G438" s="59" t="s">
        <v>5</v>
      </c>
      <c r="H438" s="1" t="s">
        <v>18</v>
      </c>
      <c r="I438" s="41" t="s">
        <v>95</v>
      </c>
      <c r="J438" s="10" t="s">
        <v>35</v>
      </c>
    </row>
    <row r="439" spans="1:10" ht="21">
      <c r="A439" s="1" t="s">
        <v>569</v>
      </c>
      <c r="B439" s="1" t="s">
        <v>1520</v>
      </c>
      <c r="C439" s="36" t="str">
        <f>HYPERLINK("https://www.library.pref.chiba.lg.jp/licsxp-iopac/WOpacMsgNewListToTifTilDetailAction.do?tilcod=1000000328598","富浦の昔ばなし")</f>
        <v>富浦の昔ばなし</v>
      </c>
      <c r="D439" s="12" t="s">
        <v>16</v>
      </c>
      <c r="E439" s="13">
        <v>2000</v>
      </c>
      <c r="F439" s="11" t="s">
        <v>303</v>
      </c>
      <c r="G439" s="59" t="s">
        <v>5</v>
      </c>
      <c r="H439" s="1" t="s">
        <v>18</v>
      </c>
      <c r="I439" s="41" t="s">
        <v>198</v>
      </c>
      <c r="J439" s="10" t="s">
        <v>35</v>
      </c>
    </row>
    <row r="440" spans="1:10" ht="31.5" customHeight="1">
      <c r="A440" s="1" t="s">
        <v>770</v>
      </c>
      <c r="B440" s="1" t="s">
        <v>1521</v>
      </c>
      <c r="C440" s="36" t="str">
        <f>HYPERLINK("https://www.library.pref.chiba.lg.jp/licsxp-iopac/WOpacMsgNewListToTifTilDetailAction.do?tilcod=1000000727524","富浦の昔ばなし　第２集")</f>
        <v>富浦の昔ばなし　第２集</v>
      </c>
      <c r="D440" s="12" t="s">
        <v>1097</v>
      </c>
      <c r="E440" s="13">
        <v>2006</v>
      </c>
      <c r="F440" s="11" t="s">
        <v>302</v>
      </c>
      <c r="G440" s="59" t="s">
        <v>5</v>
      </c>
      <c r="H440" s="1" t="s">
        <v>18</v>
      </c>
      <c r="I440" s="41"/>
      <c r="J440" s="10" t="s">
        <v>35</v>
      </c>
    </row>
    <row r="441" spans="1:10" ht="21">
      <c r="A441" s="2" t="s">
        <v>766</v>
      </c>
      <c r="B441" s="2" t="s">
        <v>1522</v>
      </c>
      <c r="C441" s="36" t="str">
        <f>HYPERLINK("https://www.library.pref.chiba.lg.jp/licsxp-iopac/WOpacMsgNewListToTifTilDetailAction.do?tilcod=1000000328598","富浦の昔ばなし")</f>
        <v>富浦の昔ばなし</v>
      </c>
      <c r="D441" s="12" t="s">
        <v>16</v>
      </c>
      <c r="E441" s="13">
        <v>2000</v>
      </c>
      <c r="F441" s="11" t="s">
        <v>303</v>
      </c>
      <c r="G441" s="59" t="s">
        <v>5</v>
      </c>
      <c r="H441" s="1" t="s">
        <v>18</v>
      </c>
      <c r="I441" s="41" t="s">
        <v>304</v>
      </c>
      <c r="J441" s="10" t="s">
        <v>35</v>
      </c>
    </row>
    <row r="442" spans="1:10" ht="21">
      <c r="A442" s="1" t="s">
        <v>821</v>
      </c>
      <c r="B442" s="1" t="s">
        <v>1523</v>
      </c>
      <c r="C442" s="36" t="str">
        <f>HYPERLINK("https://www.library.pref.chiba.lg.jp/licsxp-iopac/WOpacMsgNewListToTifTilDetailAction.do?tilcod=1000000328598","富浦の昔ばなし")</f>
        <v>富浦の昔ばなし</v>
      </c>
      <c r="D442" s="12" t="s">
        <v>16</v>
      </c>
      <c r="E442" s="13">
        <v>2000</v>
      </c>
      <c r="F442" s="11" t="s">
        <v>303</v>
      </c>
      <c r="G442" s="59" t="s">
        <v>5</v>
      </c>
      <c r="H442" s="1" t="s">
        <v>18</v>
      </c>
      <c r="I442" s="41" t="s">
        <v>194</v>
      </c>
      <c r="J442" s="10" t="s">
        <v>35</v>
      </c>
    </row>
    <row r="443" spans="1:10" ht="31.5" customHeight="1">
      <c r="A443" s="1" t="s">
        <v>570</v>
      </c>
      <c r="B443" s="1" t="s">
        <v>1524</v>
      </c>
      <c r="C443" s="36" t="str">
        <f>HYPERLINK("https://www.library.pref.chiba.lg.jp/licsxp-iopac/WOpacMsgNewListToTifTilDetailAction.do?tilcod=1000000727524","富浦の昔ばなし　第２集")</f>
        <v>富浦の昔ばなし　第２集</v>
      </c>
      <c r="D443" s="12" t="s">
        <v>1097</v>
      </c>
      <c r="E443" s="13">
        <v>2006</v>
      </c>
      <c r="F443" s="11" t="s">
        <v>302</v>
      </c>
      <c r="G443" s="59" t="s">
        <v>5</v>
      </c>
      <c r="H443" s="1" t="s">
        <v>18</v>
      </c>
      <c r="I443" s="41" t="s">
        <v>271</v>
      </c>
      <c r="J443" s="10" t="s">
        <v>35</v>
      </c>
    </row>
    <row r="444" spans="1:10" ht="31.5" customHeight="1">
      <c r="A444" s="1" t="s">
        <v>571</v>
      </c>
      <c r="B444" s="1" t="s">
        <v>1525</v>
      </c>
      <c r="C444" s="36" t="str">
        <f>HYPERLINK("https://www.library.pref.chiba.lg.jp/licsxp-iopac/WOpacMsgNewListToTifTilDetailAction.do?tilcod=1000000727524","富浦の昔ばなし　第２集")</f>
        <v>富浦の昔ばなし　第２集</v>
      </c>
      <c r="D444" s="12" t="s">
        <v>11</v>
      </c>
      <c r="E444" s="13">
        <v>2006</v>
      </c>
      <c r="F444" s="11" t="s">
        <v>302</v>
      </c>
      <c r="G444" s="59" t="s">
        <v>5</v>
      </c>
      <c r="H444" s="1" t="s">
        <v>18</v>
      </c>
      <c r="I444" s="41" t="s">
        <v>268</v>
      </c>
      <c r="J444" s="10" t="s">
        <v>35</v>
      </c>
    </row>
    <row r="445" spans="1:10" ht="31.5" customHeight="1">
      <c r="A445" s="1" t="s">
        <v>572</v>
      </c>
      <c r="B445" s="1" t="s">
        <v>1526</v>
      </c>
      <c r="C445" s="36" t="str">
        <f>HYPERLINK("https://www.library.pref.chiba.lg.jp/licsxp-iopac/WOpacMsgNewListToTifTilDetailAction.do?tilcod=1000000727524","富浦の昔ばなし　第２集")</f>
        <v>富浦の昔ばなし　第２集</v>
      </c>
      <c r="D445" s="12" t="s">
        <v>1097</v>
      </c>
      <c r="E445" s="13">
        <v>2006</v>
      </c>
      <c r="F445" s="11" t="s">
        <v>302</v>
      </c>
      <c r="G445" s="59" t="s">
        <v>5</v>
      </c>
      <c r="H445" s="1" t="s">
        <v>18</v>
      </c>
      <c r="I445" s="41"/>
      <c r="J445" s="10" t="s">
        <v>35</v>
      </c>
    </row>
    <row r="446" spans="1:10" ht="21">
      <c r="A446" s="1" t="s">
        <v>573</v>
      </c>
      <c r="B446" s="1" t="s">
        <v>1527</v>
      </c>
      <c r="C446" s="36" t="str">
        <f>HYPERLINK("https://www.library.pref.chiba.lg.jp/licsxp-iopac/WOpacMsgNewListToTifTilDetailAction.do?tilcod=1000000328598","富浦の昔ばなし")</f>
        <v>富浦の昔ばなし</v>
      </c>
      <c r="D446" s="12" t="s">
        <v>16</v>
      </c>
      <c r="E446" s="13">
        <v>2000</v>
      </c>
      <c r="F446" s="11" t="s">
        <v>303</v>
      </c>
      <c r="G446" s="59" t="s">
        <v>5</v>
      </c>
      <c r="H446" s="1" t="s">
        <v>18</v>
      </c>
      <c r="I446" s="41" t="s">
        <v>153</v>
      </c>
      <c r="J446" s="10" t="s">
        <v>35</v>
      </c>
    </row>
    <row r="447" spans="1:10" ht="31.5" customHeight="1">
      <c r="A447" s="1" t="s">
        <v>574</v>
      </c>
      <c r="B447" s="1" t="s">
        <v>1528</v>
      </c>
      <c r="C447" s="36" t="str">
        <f>HYPERLINK("https://www.library.pref.chiba.lg.jp/licsxp-iopac/WOpacMsgNewListToTifTilDetailAction.do?tilcod=1000000727524","富浦の昔ばなし　第２集")</f>
        <v>富浦の昔ばなし　第２集</v>
      </c>
      <c r="D447" s="12" t="s">
        <v>1097</v>
      </c>
      <c r="E447" s="13">
        <v>2006</v>
      </c>
      <c r="F447" s="11" t="s">
        <v>302</v>
      </c>
      <c r="G447" s="59" t="s">
        <v>5</v>
      </c>
      <c r="H447" s="1" t="s">
        <v>18</v>
      </c>
      <c r="I447" s="41" t="s">
        <v>102</v>
      </c>
      <c r="J447" s="10" t="s">
        <v>35</v>
      </c>
    </row>
    <row r="448" spans="1:10" ht="21">
      <c r="A448" s="1" t="s">
        <v>575</v>
      </c>
      <c r="B448" s="1" t="s">
        <v>1529</v>
      </c>
      <c r="C448" s="36" t="str">
        <f>HYPERLINK("https://www.library.pref.chiba.lg.jp/licsxp-iopac/WOpacMsgNewListToTifTilDetailAction.do?tilcod=1000000328598","富浦の昔ばなし")</f>
        <v>富浦の昔ばなし</v>
      </c>
      <c r="D448" s="12" t="s">
        <v>16</v>
      </c>
      <c r="E448" s="13">
        <v>2000</v>
      </c>
      <c r="F448" s="11" t="s">
        <v>303</v>
      </c>
      <c r="G448" s="59" t="s">
        <v>5</v>
      </c>
      <c r="H448" s="1" t="s">
        <v>18</v>
      </c>
      <c r="I448" s="41" t="s">
        <v>102</v>
      </c>
      <c r="J448" s="10" t="s">
        <v>35</v>
      </c>
    </row>
    <row r="449" spans="1:10" ht="31.5" customHeight="1">
      <c r="A449" s="1" t="s">
        <v>771</v>
      </c>
      <c r="B449" s="1" t="s">
        <v>1530</v>
      </c>
      <c r="C449" s="36" t="str">
        <f>HYPERLINK("https://www.library.pref.chiba.lg.jp/licsxp-iopac/WOpacMsgNewListToTifTilDetailAction.do?tilcod=1000000727524","富浦の昔ばなし　第２集")</f>
        <v>富浦の昔ばなし　第２集</v>
      </c>
      <c r="D449" s="12" t="s">
        <v>1303</v>
      </c>
      <c r="E449" s="13">
        <v>2006</v>
      </c>
      <c r="F449" s="11" t="s">
        <v>302</v>
      </c>
      <c r="G449" s="59" t="s">
        <v>5</v>
      </c>
      <c r="H449" s="1" t="s">
        <v>18</v>
      </c>
      <c r="I449" s="41" t="s">
        <v>112</v>
      </c>
      <c r="J449" s="10" t="s">
        <v>35</v>
      </c>
    </row>
    <row r="450" spans="1:10" ht="21">
      <c r="A450" s="1" t="s">
        <v>772</v>
      </c>
      <c r="B450" s="1" t="s">
        <v>1531</v>
      </c>
      <c r="C450" s="36" t="str">
        <f>HYPERLINK("https://www.library.pref.chiba.lg.jp/licsxp-iopac/WOpacMsgNewListToTifTilDetailAction.do?tilcod=1000000328598","富浦の昔ばなし")</f>
        <v>富浦の昔ばなし</v>
      </c>
      <c r="D450" s="12" t="s">
        <v>16</v>
      </c>
      <c r="E450" s="13">
        <v>2000</v>
      </c>
      <c r="F450" s="11" t="s">
        <v>303</v>
      </c>
      <c r="G450" s="59" t="s">
        <v>5</v>
      </c>
      <c r="H450" s="1" t="s">
        <v>18</v>
      </c>
      <c r="I450" s="41" t="s">
        <v>119</v>
      </c>
      <c r="J450" s="10" t="s">
        <v>35</v>
      </c>
    </row>
    <row r="451" spans="1:10" ht="21">
      <c r="A451" s="1" t="s">
        <v>576</v>
      </c>
      <c r="B451" s="1" t="s">
        <v>1532</v>
      </c>
      <c r="C451" s="36" t="str">
        <f>HYPERLINK("https://www.library.pref.chiba.lg.jp/licsxp-iopac/WOpacMsgNewListToTifTilDetailAction.do?tilcod=1000000328598","富浦の昔ばなし")</f>
        <v>富浦の昔ばなし</v>
      </c>
      <c r="D451" s="12" t="s">
        <v>16</v>
      </c>
      <c r="E451" s="13">
        <v>2000</v>
      </c>
      <c r="F451" s="11" t="s">
        <v>303</v>
      </c>
      <c r="G451" s="59" t="s">
        <v>5</v>
      </c>
      <c r="H451" s="1" t="s">
        <v>18</v>
      </c>
      <c r="I451" s="41"/>
      <c r="J451" s="10" t="s">
        <v>35</v>
      </c>
    </row>
    <row r="452" spans="1:10" ht="31.5" customHeight="1">
      <c r="A452" s="1" t="s">
        <v>773</v>
      </c>
      <c r="B452" s="1" t="s">
        <v>1533</v>
      </c>
      <c r="C452" s="36" t="str">
        <f>HYPERLINK("https://www.library.pref.chiba.lg.jp/licsxp-iopac/WOpacMsgNewListToTifTilDetailAction.do?tilcod=1000000727524","富浦の昔ばなし　第２集")</f>
        <v>富浦の昔ばなし　第２集</v>
      </c>
      <c r="D452" s="12" t="s">
        <v>1303</v>
      </c>
      <c r="E452" s="13">
        <v>2006</v>
      </c>
      <c r="F452" s="11" t="s">
        <v>302</v>
      </c>
      <c r="G452" s="59" t="s">
        <v>5</v>
      </c>
      <c r="H452" s="1" t="s">
        <v>18</v>
      </c>
      <c r="I452" s="41" t="s">
        <v>227</v>
      </c>
      <c r="J452" s="10" t="s">
        <v>35</v>
      </c>
    </row>
    <row r="453" spans="1:10" s="8" customFormat="1" ht="21">
      <c r="A453" s="1" t="s">
        <v>577</v>
      </c>
      <c r="B453" s="1" t="s">
        <v>1534</v>
      </c>
      <c r="C453" s="36" t="str">
        <f>HYPERLINK("https://www.library.pref.chiba.lg.jp/licsxp-iopac/WOpacMsgNewListToTifTilDetailAction.do?tilcod=1000000328598","富浦の昔ばなし")</f>
        <v>富浦の昔ばなし</v>
      </c>
      <c r="D453" s="12" t="s">
        <v>16</v>
      </c>
      <c r="E453" s="13">
        <v>2000</v>
      </c>
      <c r="F453" s="11" t="s">
        <v>303</v>
      </c>
      <c r="G453" s="59" t="s">
        <v>5</v>
      </c>
      <c r="H453" s="1" t="s">
        <v>18</v>
      </c>
      <c r="I453" s="41"/>
      <c r="J453" s="10" t="s">
        <v>35</v>
      </c>
    </row>
    <row r="454" spans="1:10" ht="21">
      <c r="A454" s="1" t="s">
        <v>578</v>
      </c>
      <c r="B454" s="1" t="s">
        <v>1535</v>
      </c>
      <c r="C454" s="36" t="str">
        <f>HYPERLINK("https://www.library.pref.chiba.lg.jp/licsxp-iopac/WOpacMsgNewListToTifTilDetailAction.do?tilcod=1000000328598","富浦の昔ばなし")</f>
        <v>富浦の昔ばなし</v>
      </c>
      <c r="D454" s="12" t="s">
        <v>16</v>
      </c>
      <c r="E454" s="13">
        <v>2000</v>
      </c>
      <c r="F454" s="11" t="s">
        <v>303</v>
      </c>
      <c r="G454" s="59" t="s">
        <v>5</v>
      </c>
      <c r="H454" s="1" t="s">
        <v>18</v>
      </c>
      <c r="I454" s="41" t="s">
        <v>146</v>
      </c>
      <c r="J454" s="10" t="s">
        <v>35</v>
      </c>
    </row>
    <row r="455" spans="1:10" ht="31.5" customHeight="1">
      <c r="A455" s="1" t="s">
        <v>579</v>
      </c>
      <c r="B455" s="1" t="s">
        <v>1536</v>
      </c>
      <c r="C455" s="36" t="str">
        <f>HYPERLINK("https://www.library.pref.chiba.lg.jp/licsxp-iopac/WOpacMsgNewListToTifTilDetailAction.do?tilcod=1000000727524","富浦の昔ばなし　第２集")</f>
        <v>富浦の昔ばなし　第２集</v>
      </c>
      <c r="D455" s="12" t="s">
        <v>1303</v>
      </c>
      <c r="E455" s="13">
        <v>2006</v>
      </c>
      <c r="F455" s="11" t="s">
        <v>302</v>
      </c>
      <c r="G455" s="59" t="s">
        <v>5</v>
      </c>
      <c r="H455" s="1" t="s">
        <v>18</v>
      </c>
      <c r="I455" s="41" t="s">
        <v>202</v>
      </c>
      <c r="J455" s="10" t="s">
        <v>35</v>
      </c>
    </row>
    <row r="456" spans="1:10" ht="21">
      <c r="A456" s="1" t="s">
        <v>580</v>
      </c>
      <c r="B456" s="1" t="s">
        <v>1537</v>
      </c>
      <c r="C456" s="36" t="str">
        <f>HYPERLINK("https://www.library.pref.chiba.lg.jp/licsxp-iopac/WOpacMsgNewListToTifTilDetailAction.do?tilcod=1000000328598","富浦の昔ばなし")</f>
        <v>富浦の昔ばなし</v>
      </c>
      <c r="D456" s="12" t="s">
        <v>16</v>
      </c>
      <c r="E456" s="13">
        <v>2000</v>
      </c>
      <c r="F456" s="11" t="s">
        <v>303</v>
      </c>
      <c r="G456" s="59" t="s">
        <v>5</v>
      </c>
      <c r="H456" s="1" t="s">
        <v>18</v>
      </c>
      <c r="I456" s="41" t="s">
        <v>82</v>
      </c>
      <c r="J456" s="10" t="s">
        <v>35</v>
      </c>
    </row>
    <row r="457" spans="1:10" ht="21">
      <c r="A457" s="1" t="s">
        <v>776</v>
      </c>
      <c r="B457" s="1" t="s">
        <v>1538</v>
      </c>
      <c r="C457" s="36" t="str">
        <f>HYPERLINK("https://www.library.pref.chiba.lg.jp/licsxp-iopac/WOpacMsgNewListToTifTilDetailAction.do?tilcod=1000000328598","富浦の昔ばなし")</f>
        <v>富浦の昔ばなし</v>
      </c>
      <c r="D457" s="12" t="s">
        <v>16</v>
      </c>
      <c r="E457" s="13">
        <v>2000</v>
      </c>
      <c r="F457" s="11" t="s">
        <v>303</v>
      </c>
      <c r="G457" s="59" t="s">
        <v>5</v>
      </c>
      <c r="H457" s="1" t="s">
        <v>18</v>
      </c>
      <c r="I457" s="41" t="s">
        <v>153</v>
      </c>
      <c r="J457" s="10" t="s">
        <v>35</v>
      </c>
    </row>
    <row r="458" spans="1:10" ht="13.5">
      <c r="A458" s="42" t="s">
        <v>939</v>
      </c>
      <c r="B458" s="42" t="s">
        <v>1539</v>
      </c>
      <c r="C458" s="36" t="str">
        <f>HYPERLINK("https://www.library.pref.chiba.lg.jp/licsxp-iopac/WOpacMsgNewListToTifTilDetailAction.do?tilcod=1000000731360","房総の伝説")</f>
        <v>房総の伝説</v>
      </c>
      <c r="D458" s="42" t="s">
        <v>854</v>
      </c>
      <c r="E458" s="37" t="s">
        <v>855</v>
      </c>
      <c r="F458" s="37" t="s">
        <v>856</v>
      </c>
      <c r="G458" s="42" t="s">
        <v>857</v>
      </c>
      <c r="H458" s="42" t="s">
        <v>858</v>
      </c>
      <c r="I458" s="43" t="s">
        <v>940</v>
      </c>
      <c r="J458" s="51" t="s">
        <v>941</v>
      </c>
    </row>
    <row r="459" spans="1:10" ht="21">
      <c r="A459" s="1" t="s">
        <v>804</v>
      </c>
      <c r="B459" s="1" t="s">
        <v>1540</v>
      </c>
      <c r="C459" s="40" t="str">
        <f>HYPERLINK("https://www.library.pref.chiba.lg.jp/licsxp-iopac/WOpacMsgNewListToTifTilDetailAction.do?tilcod=1000000663013","ふるさとお話の旅　３")</f>
        <v>ふるさとお話の旅　３</v>
      </c>
      <c r="D459" s="12" t="s">
        <v>29</v>
      </c>
      <c r="E459" s="13">
        <v>2005</v>
      </c>
      <c r="F459" s="11" t="s">
        <v>1111</v>
      </c>
      <c r="G459" s="59" t="s">
        <v>5</v>
      </c>
      <c r="H459" s="1" t="s">
        <v>30</v>
      </c>
      <c r="I459" s="41" t="s">
        <v>282</v>
      </c>
      <c r="J459" s="10" t="s">
        <v>35</v>
      </c>
    </row>
    <row r="460" spans="1:10" ht="21">
      <c r="A460" s="1" t="s">
        <v>801</v>
      </c>
      <c r="B460" s="1" t="s">
        <v>1541</v>
      </c>
      <c r="C460" s="40" t="str">
        <f>HYPERLINK("https://www.library.pref.chiba.lg.jp/licsxp-iopac/WOpacMsgNewListToTifTilDetailAction.do?tilcod=1000000663013","ふるさとお話の旅　３")</f>
        <v>ふるさとお話の旅　３</v>
      </c>
      <c r="D460" s="12" t="s">
        <v>29</v>
      </c>
      <c r="E460" s="13">
        <v>2005</v>
      </c>
      <c r="F460" s="11" t="s">
        <v>1358</v>
      </c>
      <c r="G460" s="59" t="s">
        <v>5</v>
      </c>
      <c r="H460" s="1" t="s">
        <v>30</v>
      </c>
      <c r="I460" s="52" t="s">
        <v>37</v>
      </c>
      <c r="J460" s="10" t="s">
        <v>35</v>
      </c>
    </row>
    <row r="461" spans="1:10" ht="21">
      <c r="A461" s="1" t="s">
        <v>777</v>
      </c>
      <c r="B461" s="1" t="s">
        <v>1542</v>
      </c>
      <c r="C461" s="40" t="str">
        <f>HYPERLINK("https://www.library.pref.chiba.lg.jp/licsxp-iopac/WOpacMsgNewListToTifTilDetailAction.do?tilcod=1000000663013","ふるさとお話の旅　３")</f>
        <v>ふるさとお話の旅　３</v>
      </c>
      <c r="D461" s="12" t="s">
        <v>29</v>
      </c>
      <c r="E461" s="13">
        <v>2005</v>
      </c>
      <c r="F461" s="11" t="s">
        <v>1358</v>
      </c>
      <c r="G461" s="59" t="s">
        <v>5</v>
      </c>
      <c r="H461" s="1" t="s">
        <v>30</v>
      </c>
      <c r="I461" s="41" t="s">
        <v>34</v>
      </c>
      <c r="J461" s="10" t="s">
        <v>35</v>
      </c>
    </row>
    <row r="462" spans="1:10" ht="21">
      <c r="A462" s="1" t="s">
        <v>581</v>
      </c>
      <c r="B462" s="1" t="s">
        <v>1543</v>
      </c>
      <c r="C462" s="36" t="str">
        <f>HYPERLINK("https://www.library.pref.chiba.lg.jp/licsxp-iopac/WOpacMsgNewListToTifTilDetailAction.do?tilcod=1000000328598","富浦の昔ばなし")</f>
        <v>富浦の昔ばなし</v>
      </c>
      <c r="D462" s="12" t="s">
        <v>16</v>
      </c>
      <c r="E462" s="13">
        <v>2000</v>
      </c>
      <c r="F462" s="11" t="s">
        <v>303</v>
      </c>
      <c r="G462" s="59" t="s">
        <v>5</v>
      </c>
      <c r="H462" s="1" t="s">
        <v>18</v>
      </c>
      <c r="I462" s="41" t="s">
        <v>124</v>
      </c>
      <c r="J462" s="10" t="s">
        <v>35</v>
      </c>
    </row>
    <row r="463" spans="1:10" ht="31.5" customHeight="1">
      <c r="A463" s="1" t="s">
        <v>774</v>
      </c>
      <c r="B463" s="1" t="s">
        <v>1544</v>
      </c>
      <c r="C463" s="36" t="str">
        <f>HYPERLINK("https://www.library.pref.chiba.lg.jp/licsxp-iopac/WOpacMsgNewListToTifTilDetailAction.do?tilcod=1000000727524","富浦の昔ばなし　第２集")</f>
        <v>富浦の昔ばなし　第２集</v>
      </c>
      <c r="D463" s="12" t="s">
        <v>1303</v>
      </c>
      <c r="E463" s="13">
        <v>2006</v>
      </c>
      <c r="F463" s="11" t="s">
        <v>302</v>
      </c>
      <c r="G463" s="59" t="s">
        <v>5</v>
      </c>
      <c r="H463" s="1" t="s">
        <v>18</v>
      </c>
      <c r="I463" s="41" t="s">
        <v>97</v>
      </c>
      <c r="J463" s="10" t="s">
        <v>35</v>
      </c>
    </row>
    <row r="464" spans="1:10" ht="21">
      <c r="A464" s="1" t="s">
        <v>582</v>
      </c>
      <c r="B464" s="1" t="s">
        <v>1545</v>
      </c>
      <c r="C464" s="36" t="str">
        <f>HYPERLINK("https://www.library.pref.chiba.lg.jp/licsxp-iopac/WOpacMsgNewListToTifTilDetailAction.do?tilcod=1000000328598","富浦の昔ばなし")</f>
        <v>富浦の昔ばなし</v>
      </c>
      <c r="D464" s="12" t="s">
        <v>16</v>
      </c>
      <c r="E464" s="13">
        <v>2000</v>
      </c>
      <c r="F464" s="11" t="s">
        <v>303</v>
      </c>
      <c r="G464" s="59" t="s">
        <v>5</v>
      </c>
      <c r="H464" s="1" t="s">
        <v>18</v>
      </c>
      <c r="I464" s="41" t="s">
        <v>71</v>
      </c>
      <c r="J464" s="10" t="s">
        <v>35</v>
      </c>
    </row>
    <row r="465" spans="1:10" ht="21">
      <c r="A465" s="1" t="s">
        <v>583</v>
      </c>
      <c r="B465" s="1" t="s">
        <v>1546</v>
      </c>
      <c r="C465" s="36" t="str">
        <f>HYPERLINK("https://www.library.pref.chiba.lg.jp/licsxp-iopac/WOpacMsgNewListToTifTilDetailAction.do?tilcod=1000000328598","富浦の昔ばなし")</f>
        <v>富浦の昔ばなし</v>
      </c>
      <c r="D465" s="12" t="s">
        <v>16</v>
      </c>
      <c r="E465" s="13">
        <v>2000</v>
      </c>
      <c r="F465" s="11" t="s">
        <v>303</v>
      </c>
      <c r="G465" s="59" t="s">
        <v>5</v>
      </c>
      <c r="H465" s="1" t="s">
        <v>18</v>
      </c>
      <c r="I465" s="41"/>
      <c r="J465" s="10" t="s">
        <v>35</v>
      </c>
    </row>
    <row r="466" spans="1:10" ht="31.5" customHeight="1">
      <c r="A466" s="1" t="s">
        <v>775</v>
      </c>
      <c r="B466" s="1" t="s">
        <v>1547</v>
      </c>
      <c r="C466" s="36" t="str">
        <f>HYPERLINK("https://www.library.pref.chiba.lg.jp/licsxp-iopac/WOpacMsgNewListToTifTilDetailAction.do?tilcod=1000000727524","富浦の昔ばなし　第２集")</f>
        <v>富浦の昔ばなし　第２集</v>
      </c>
      <c r="D466" s="12" t="s">
        <v>11</v>
      </c>
      <c r="E466" s="13">
        <v>2006</v>
      </c>
      <c r="F466" s="11" t="s">
        <v>302</v>
      </c>
      <c r="G466" s="59" t="s">
        <v>5</v>
      </c>
      <c r="H466" s="1" t="s">
        <v>18</v>
      </c>
      <c r="I466" s="41" t="s">
        <v>97</v>
      </c>
      <c r="J466" s="10" t="s">
        <v>35</v>
      </c>
    </row>
    <row r="467" spans="1:10" ht="21">
      <c r="A467" s="1" t="s">
        <v>1548</v>
      </c>
      <c r="B467" s="1" t="s">
        <v>1549</v>
      </c>
      <c r="C467" s="36" t="str">
        <f>HYPERLINK("https://www.library.pref.chiba.lg.jp/licsxp-iopac/WOpacMsgNewListToTifTilDetailAction.do?tilcod=1000000328598","富浦の昔ばなし")</f>
        <v>富浦の昔ばなし</v>
      </c>
      <c r="D467" s="12" t="s">
        <v>16</v>
      </c>
      <c r="E467" s="13">
        <v>2000</v>
      </c>
      <c r="F467" s="11" t="s">
        <v>303</v>
      </c>
      <c r="G467" s="59" t="s">
        <v>5</v>
      </c>
      <c r="H467" s="1" t="s">
        <v>18</v>
      </c>
      <c r="I467" s="41" t="s">
        <v>189</v>
      </c>
      <c r="J467" s="10" t="s">
        <v>35</v>
      </c>
    </row>
    <row r="468" spans="1:10" ht="31.5" customHeight="1">
      <c r="A468" s="1" t="s">
        <v>585</v>
      </c>
      <c r="B468" s="1" t="s">
        <v>1550</v>
      </c>
      <c r="C468" s="36" t="str">
        <f>HYPERLINK("https://www.library.pref.chiba.lg.jp/licsxp-iopac/WOpacMsgNewListToTifTilDetailAction.do?tilcod=1000000727524","富浦の昔ばなし　第２集")</f>
        <v>富浦の昔ばなし　第２集</v>
      </c>
      <c r="D468" s="12" t="s">
        <v>1097</v>
      </c>
      <c r="E468" s="13">
        <v>2006</v>
      </c>
      <c r="F468" s="11" t="s">
        <v>302</v>
      </c>
      <c r="G468" s="59" t="s">
        <v>5</v>
      </c>
      <c r="H468" s="1" t="s">
        <v>18</v>
      </c>
      <c r="I468" s="41" t="s">
        <v>221</v>
      </c>
      <c r="J468" s="10" t="s">
        <v>35</v>
      </c>
    </row>
    <row r="469" spans="1:10" ht="21">
      <c r="A469" s="1" t="s">
        <v>778</v>
      </c>
      <c r="B469" s="1" t="s">
        <v>1551</v>
      </c>
      <c r="C469" s="36" t="str">
        <f>HYPERLINK("https://www.library.pref.chiba.lg.jp/licsxp-iopac/WOpacMsgNewListToTifTilDetailAction.do?tilcod=1000000328598","富浦の昔ばなし")</f>
        <v>富浦の昔ばなし</v>
      </c>
      <c r="D469" s="12" t="s">
        <v>16</v>
      </c>
      <c r="E469" s="13">
        <v>2000</v>
      </c>
      <c r="F469" s="11" t="s">
        <v>303</v>
      </c>
      <c r="G469" s="59" t="s">
        <v>5</v>
      </c>
      <c r="H469" s="1" t="s">
        <v>18</v>
      </c>
      <c r="I469" s="41" t="s">
        <v>135</v>
      </c>
      <c r="J469" s="10" t="s">
        <v>35</v>
      </c>
    </row>
    <row r="470" spans="1:10" ht="42">
      <c r="A470" s="1" t="s">
        <v>819</v>
      </c>
      <c r="B470" s="1" t="s">
        <v>1552</v>
      </c>
      <c r="C470" s="40" t="str">
        <f>HYPERLINK("https://www.library.pref.chiba.lg.jp/licsxp-iopac/WOpacMsgNewListToTifTilDetailAction.do?tilcod=1000000663013","ふるさとお話の旅　３")</f>
        <v>ふるさとお話の旅　３</v>
      </c>
      <c r="D470" s="12" t="s">
        <v>29</v>
      </c>
      <c r="E470" s="13">
        <v>2005</v>
      </c>
      <c r="F470" s="11" t="s">
        <v>1111</v>
      </c>
      <c r="G470" s="59" t="s">
        <v>5</v>
      </c>
      <c r="H470" s="1" t="s">
        <v>30</v>
      </c>
      <c r="I470" s="41" t="s">
        <v>41</v>
      </c>
      <c r="J470" s="10" t="s">
        <v>35</v>
      </c>
    </row>
    <row r="471" spans="1:10" ht="31.5" customHeight="1">
      <c r="A471" s="1" t="s">
        <v>779</v>
      </c>
      <c r="B471" s="1" t="s">
        <v>1553</v>
      </c>
      <c r="C471" s="36" t="str">
        <f>HYPERLINK("https://www.library.pref.chiba.lg.jp/licsxp-iopac/WOpacMsgNewListToTifTilDetailAction.do?tilcod=1000000727524","富浦の昔ばなし　第２集")</f>
        <v>富浦の昔ばなし　第２集</v>
      </c>
      <c r="D471" s="12" t="s">
        <v>1303</v>
      </c>
      <c r="E471" s="13">
        <v>2006</v>
      </c>
      <c r="F471" s="11" t="s">
        <v>302</v>
      </c>
      <c r="G471" s="59" t="s">
        <v>5</v>
      </c>
      <c r="H471" s="1" t="s">
        <v>18</v>
      </c>
      <c r="I471" s="41" t="s">
        <v>132</v>
      </c>
      <c r="J471" s="10" t="s">
        <v>35</v>
      </c>
    </row>
    <row r="472" spans="1:10" ht="21">
      <c r="A472" s="1" t="s">
        <v>586</v>
      </c>
      <c r="B472" s="1" t="s">
        <v>1554</v>
      </c>
      <c r="C472" s="36" t="str">
        <f>HYPERLINK("https://www.library.pref.chiba.lg.jp/licsxp-iopac/WOpacMsgNewListToTifTilDetailAction.do?tilcod=1000000328598","富浦の昔ばなし")</f>
        <v>富浦の昔ばなし</v>
      </c>
      <c r="D472" s="12" t="s">
        <v>16</v>
      </c>
      <c r="E472" s="13">
        <v>2000</v>
      </c>
      <c r="F472" s="11" t="s">
        <v>303</v>
      </c>
      <c r="G472" s="59" t="s">
        <v>5</v>
      </c>
      <c r="H472" s="1" t="s">
        <v>18</v>
      </c>
      <c r="I472" s="41" t="s">
        <v>125</v>
      </c>
      <c r="J472" s="10" t="s">
        <v>35</v>
      </c>
    </row>
    <row r="473" spans="1:10" ht="31.5" customHeight="1">
      <c r="A473" s="1" t="s">
        <v>587</v>
      </c>
      <c r="B473" s="1" t="s">
        <v>1555</v>
      </c>
      <c r="C473" s="36" t="str">
        <f>HYPERLINK("https://www.library.pref.chiba.lg.jp/licsxp-iopac/WOpacMsgNewListToTifTilDetailAction.do?tilcod=1000000727524","富浦の昔ばなし　第２集")</f>
        <v>富浦の昔ばなし　第２集</v>
      </c>
      <c r="D473" s="12" t="s">
        <v>11</v>
      </c>
      <c r="E473" s="13">
        <v>2006</v>
      </c>
      <c r="F473" s="11" t="s">
        <v>302</v>
      </c>
      <c r="G473" s="59" t="s">
        <v>5</v>
      </c>
      <c r="H473" s="1" t="s">
        <v>18</v>
      </c>
      <c r="I473" s="41" t="s">
        <v>201</v>
      </c>
      <c r="J473" s="10" t="s">
        <v>35</v>
      </c>
    </row>
    <row r="474" spans="1:10" ht="21">
      <c r="A474" s="1" t="s">
        <v>588</v>
      </c>
      <c r="B474" s="1" t="s">
        <v>1556</v>
      </c>
      <c r="C474" s="36" t="str">
        <f>HYPERLINK("https://www.library.pref.chiba.lg.jp/licsxp-iopac/WOpacMsgNewListToTifTilDetailAction.do?tilcod=1000000328598","富浦の昔ばなし")</f>
        <v>富浦の昔ばなし</v>
      </c>
      <c r="D474" s="12" t="s">
        <v>16</v>
      </c>
      <c r="E474" s="13">
        <v>2000</v>
      </c>
      <c r="F474" s="11" t="s">
        <v>303</v>
      </c>
      <c r="G474" s="59" t="s">
        <v>5</v>
      </c>
      <c r="H474" s="1" t="s">
        <v>18</v>
      </c>
      <c r="I474" s="41" t="s">
        <v>13</v>
      </c>
      <c r="J474" s="10" t="s">
        <v>35</v>
      </c>
    </row>
    <row r="475" spans="1:10" ht="31.5" customHeight="1">
      <c r="A475" s="1" t="s">
        <v>589</v>
      </c>
      <c r="B475" s="1" t="s">
        <v>1557</v>
      </c>
      <c r="C475" s="36" t="str">
        <f>HYPERLINK("https://www.library.pref.chiba.lg.jp/licsxp-iopac/WOpacMsgNewListToTifTilDetailAction.do?tilcod=1000000727524","富浦の昔ばなし　第２集")</f>
        <v>富浦の昔ばなし　第２集</v>
      </c>
      <c r="D475" s="12" t="s">
        <v>1303</v>
      </c>
      <c r="E475" s="13">
        <v>2006</v>
      </c>
      <c r="F475" s="11" t="s">
        <v>302</v>
      </c>
      <c r="G475" s="59" t="s">
        <v>5</v>
      </c>
      <c r="H475" s="1" t="s">
        <v>18</v>
      </c>
      <c r="I475" s="41" t="s">
        <v>13</v>
      </c>
      <c r="J475" s="10" t="s">
        <v>35</v>
      </c>
    </row>
    <row r="476" spans="1:10" ht="31.5" customHeight="1">
      <c r="A476" s="1" t="s">
        <v>780</v>
      </c>
      <c r="B476" s="1" t="s">
        <v>1558</v>
      </c>
      <c r="C476" s="36" t="str">
        <f>HYPERLINK("https://www.library.pref.chiba.lg.jp/licsxp-iopac/WOpacMsgNewListToTifTilDetailAction.do?tilcod=1000000727524","富浦の昔ばなし　第２集")</f>
        <v>富浦の昔ばなし　第２集</v>
      </c>
      <c r="D476" s="12" t="s">
        <v>1097</v>
      </c>
      <c r="E476" s="13">
        <v>2006</v>
      </c>
      <c r="F476" s="11" t="s">
        <v>302</v>
      </c>
      <c r="G476" s="59" t="s">
        <v>5</v>
      </c>
      <c r="H476" s="1" t="s">
        <v>18</v>
      </c>
      <c r="I476" s="41" t="s">
        <v>218</v>
      </c>
      <c r="J476" s="10" t="s">
        <v>35</v>
      </c>
    </row>
    <row r="477" spans="1:10" ht="21">
      <c r="A477" s="1" t="s">
        <v>781</v>
      </c>
      <c r="B477" s="1" t="s">
        <v>1559</v>
      </c>
      <c r="C477" s="36" t="str">
        <f>HYPERLINK("https://www.library.pref.chiba.lg.jp/licsxp-iopac/WOpacMsgNewListToTifTilDetailAction.do?tilcod=1000000328598","富浦の昔ばなし")</f>
        <v>富浦の昔ばなし</v>
      </c>
      <c r="D477" s="12" t="s">
        <v>16</v>
      </c>
      <c r="E477" s="13">
        <v>2000</v>
      </c>
      <c r="F477" s="11" t="s">
        <v>303</v>
      </c>
      <c r="G477" s="59" t="s">
        <v>5</v>
      </c>
      <c r="H477" s="1" t="s">
        <v>18</v>
      </c>
      <c r="I477" s="41" t="s">
        <v>199</v>
      </c>
      <c r="J477" s="10" t="s">
        <v>35</v>
      </c>
    </row>
    <row r="478" spans="1:10" ht="21">
      <c r="A478" s="1" t="s">
        <v>782</v>
      </c>
      <c r="B478" s="1" t="s">
        <v>1560</v>
      </c>
      <c r="C478" s="36" t="str">
        <f>HYPERLINK("https://www.library.pref.chiba.lg.jp/licsxp-iopac/WOpacMsgNewListToTifTilDetailAction.do?tilcod=1000000328598","富浦の昔ばなし")</f>
        <v>富浦の昔ばなし</v>
      </c>
      <c r="D478" s="12" t="s">
        <v>16</v>
      </c>
      <c r="E478" s="13">
        <v>2000</v>
      </c>
      <c r="F478" s="11" t="s">
        <v>303</v>
      </c>
      <c r="G478" s="59" t="s">
        <v>5</v>
      </c>
      <c r="H478" s="1" t="s">
        <v>18</v>
      </c>
      <c r="I478" s="41" t="s">
        <v>201</v>
      </c>
      <c r="J478" s="10" t="s">
        <v>35</v>
      </c>
    </row>
    <row r="479" spans="1:10" ht="21">
      <c r="A479" s="1" t="s">
        <v>783</v>
      </c>
      <c r="B479" s="1" t="s">
        <v>1561</v>
      </c>
      <c r="C479" s="36" t="str">
        <f>HYPERLINK("https://www.library.pref.chiba.lg.jp/licsxp-iopac/WOpacMsgNewListToTifTilDetailAction.do?tilcod=1000000328598","富浦の昔ばなし")</f>
        <v>富浦の昔ばなし</v>
      </c>
      <c r="D479" s="12" t="s">
        <v>16</v>
      </c>
      <c r="E479" s="13">
        <v>2000</v>
      </c>
      <c r="F479" s="11" t="s">
        <v>303</v>
      </c>
      <c r="G479" s="59" t="s">
        <v>5</v>
      </c>
      <c r="H479" s="1" t="s">
        <v>18</v>
      </c>
      <c r="I479" s="41" t="s">
        <v>115</v>
      </c>
      <c r="J479" s="10" t="s">
        <v>35</v>
      </c>
    </row>
    <row r="480" spans="1:10" ht="21">
      <c r="A480" s="1" t="s">
        <v>590</v>
      </c>
      <c r="B480" s="1" t="s">
        <v>1562</v>
      </c>
      <c r="C480" s="36" t="str">
        <f>HYPERLINK("https://www.library.pref.chiba.lg.jp/licsxp-iopac/WOpacMsgNewListToTifTilDetailAction.do?tilcod=1000000328598","富浦の昔ばなし")</f>
        <v>富浦の昔ばなし</v>
      </c>
      <c r="D480" s="12" t="s">
        <v>16</v>
      </c>
      <c r="E480" s="13">
        <v>2000</v>
      </c>
      <c r="F480" s="11" t="s">
        <v>303</v>
      </c>
      <c r="G480" s="59" t="s">
        <v>5</v>
      </c>
      <c r="H480" s="1" t="s">
        <v>18</v>
      </c>
      <c r="I480" s="41" t="s">
        <v>125</v>
      </c>
      <c r="J480" s="10" t="s">
        <v>35</v>
      </c>
    </row>
    <row r="481" spans="1:10" ht="31.5" customHeight="1">
      <c r="A481" s="1" t="s">
        <v>591</v>
      </c>
      <c r="B481" s="1" t="s">
        <v>1563</v>
      </c>
      <c r="C481" s="36" t="str">
        <f>HYPERLINK("https://www.library.pref.chiba.lg.jp/licsxp-iopac/WOpacMsgNewListToTifTilDetailAction.do?tilcod=1000000727524","富浦の昔ばなし　第２集")</f>
        <v>富浦の昔ばなし　第２集</v>
      </c>
      <c r="D481" s="12" t="s">
        <v>1097</v>
      </c>
      <c r="E481" s="13">
        <v>2006</v>
      </c>
      <c r="F481" s="11" t="s">
        <v>302</v>
      </c>
      <c r="G481" s="59" t="s">
        <v>5</v>
      </c>
      <c r="H481" s="1" t="s">
        <v>18</v>
      </c>
      <c r="I481" s="41" t="s">
        <v>217</v>
      </c>
      <c r="J481" s="10" t="s">
        <v>35</v>
      </c>
    </row>
    <row r="482" spans="1:10" ht="21">
      <c r="A482" s="1" t="s">
        <v>592</v>
      </c>
      <c r="B482" s="1" t="s">
        <v>1564</v>
      </c>
      <c r="C482" s="40" t="str">
        <f>HYPERLINK("https://www.library.pref.chiba.lg.jp/licsxp-iopac/WOpacMsgNewListToTifTilDetailAction.do?tilcod=1000000663013","ふるさとお話の旅　３")</f>
        <v>ふるさとお話の旅　３</v>
      </c>
      <c r="D482" s="12" t="s">
        <v>29</v>
      </c>
      <c r="E482" s="13">
        <v>2005</v>
      </c>
      <c r="F482" s="11" t="s">
        <v>659</v>
      </c>
      <c r="G482" s="59" t="s">
        <v>5</v>
      </c>
      <c r="H482" s="1" t="s">
        <v>30</v>
      </c>
      <c r="I482" s="41" t="s">
        <v>840</v>
      </c>
      <c r="J482" s="10" t="s">
        <v>35</v>
      </c>
    </row>
    <row r="483" spans="1:10" ht="31.5" customHeight="1">
      <c r="A483" s="1" t="s">
        <v>785</v>
      </c>
      <c r="B483" s="1" t="s">
        <v>1565</v>
      </c>
      <c r="C483" s="36" t="str">
        <f>HYPERLINK("https://www.library.pref.chiba.lg.jp/licsxp-iopac/WOpacMsgNewListToTifTilDetailAction.do?tilcod=1000000727524","富浦の昔ばなし　第２集")</f>
        <v>富浦の昔ばなし　第２集</v>
      </c>
      <c r="D483" s="12" t="s">
        <v>1097</v>
      </c>
      <c r="E483" s="13">
        <v>2006</v>
      </c>
      <c r="F483" s="11" t="s">
        <v>302</v>
      </c>
      <c r="G483" s="59" t="s">
        <v>5</v>
      </c>
      <c r="H483" s="1" t="s">
        <v>18</v>
      </c>
      <c r="I483" s="41"/>
      <c r="J483" s="10" t="s">
        <v>35</v>
      </c>
    </row>
    <row r="484" spans="1:10" ht="21">
      <c r="A484" s="1" t="s">
        <v>784</v>
      </c>
      <c r="B484" s="1" t="s">
        <v>1566</v>
      </c>
      <c r="C484" s="40" t="str">
        <f>HYPERLINK("https://www.library.pref.chiba.lg.jp/licsxp-iopac/WOpacMsgNewListToTifTilDetailAction.do?tilcod=1000000663013","ふるさとお話の旅　３")</f>
        <v>ふるさとお話の旅　３</v>
      </c>
      <c r="D484" s="12" t="s">
        <v>29</v>
      </c>
      <c r="E484" s="13">
        <v>2005</v>
      </c>
      <c r="F484" s="11" t="s">
        <v>1111</v>
      </c>
      <c r="G484" s="59" t="s">
        <v>5</v>
      </c>
      <c r="H484" s="1" t="s">
        <v>30</v>
      </c>
      <c r="I484" s="41" t="s">
        <v>44</v>
      </c>
      <c r="J484" s="10" t="s">
        <v>35</v>
      </c>
    </row>
    <row r="485" spans="1:10" ht="31.5" customHeight="1">
      <c r="A485" s="1" t="s">
        <v>593</v>
      </c>
      <c r="B485" s="1" t="s">
        <v>1567</v>
      </c>
      <c r="C485" s="36" t="str">
        <f>HYPERLINK("https://www.library.pref.chiba.lg.jp/licsxp-iopac/WOpacMsgNewListToTifTilDetailAction.do?tilcod=1000000727524","富浦の昔ばなし　第２集")</f>
        <v>富浦の昔ばなし　第２集</v>
      </c>
      <c r="D485" s="12" t="s">
        <v>1568</v>
      </c>
      <c r="E485" s="13">
        <v>2006</v>
      </c>
      <c r="F485" s="11" t="s">
        <v>302</v>
      </c>
      <c r="G485" s="59" t="s">
        <v>5</v>
      </c>
      <c r="H485" s="1" t="s">
        <v>18</v>
      </c>
      <c r="I485" s="41" t="s">
        <v>97</v>
      </c>
      <c r="J485" s="10" t="s">
        <v>35</v>
      </c>
    </row>
    <row r="486" spans="1:10" ht="21">
      <c r="A486" s="1" t="s">
        <v>786</v>
      </c>
      <c r="B486" s="1" t="s">
        <v>1569</v>
      </c>
      <c r="C486" s="36" t="str">
        <f>HYPERLINK("https://www.library.pref.chiba.lg.jp/licsxp-iopac/WOpacMsgNewListToTifTilDetailAction.do?tilcod=1000000328598","富浦の昔ばなし")</f>
        <v>富浦の昔ばなし</v>
      </c>
      <c r="D486" s="12" t="s">
        <v>16</v>
      </c>
      <c r="E486" s="13">
        <v>2000</v>
      </c>
      <c r="F486" s="11" t="s">
        <v>303</v>
      </c>
      <c r="G486" s="59" t="s">
        <v>5</v>
      </c>
      <c r="H486" s="1" t="s">
        <v>18</v>
      </c>
      <c r="I486" s="41" t="s">
        <v>45</v>
      </c>
      <c r="J486" s="10" t="s">
        <v>35</v>
      </c>
    </row>
    <row r="487" spans="1:10" ht="31.5" customHeight="1">
      <c r="A487" s="1" t="s">
        <v>594</v>
      </c>
      <c r="B487" s="1" t="s">
        <v>1570</v>
      </c>
      <c r="C487" s="36" t="str">
        <f>HYPERLINK("https://www.library.pref.chiba.lg.jp/licsxp-iopac/WOpacMsgNewListToTifTilDetailAction.do?tilcod=1000000727524","富浦の昔ばなし　第２集")</f>
        <v>富浦の昔ばなし　第２集</v>
      </c>
      <c r="D487" s="12" t="s">
        <v>1097</v>
      </c>
      <c r="E487" s="13">
        <v>2006</v>
      </c>
      <c r="F487" s="11" t="s">
        <v>302</v>
      </c>
      <c r="G487" s="59" t="s">
        <v>5</v>
      </c>
      <c r="H487" s="1" t="s">
        <v>18</v>
      </c>
      <c r="I487" s="41"/>
      <c r="J487" s="10" t="s">
        <v>35</v>
      </c>
    </row>
    <row r="488" spans="1:10" ht="21">
      <c r="A488" s="1" t="s">
        <v>595</v>
      </c>
      <c r="B488" s="1" t="s">
        <v>1571</v>
      </c>
      <c r="C488" s="36" t="str">
        <f>HYPERLINK("https://www.library.pref.chiba.lg.jp/licsxp-iopac/WOpacMsgNewListToTifTilDetailAction.do?tilcod=1000000328598","富浦の昔ばなし")</f>
        <v>富浦の昔ばなし</v>
      </c>
      <c r="D488" s="12" t="s">
        <v>16</v>
      </c>
      <c r="E488" s="13">
        <v>2000</v>
      </c>
      <c r="F488" s="11" t="s">
        <v>303</v>
      </c>
      <c r="G488" s="59" t="s">
        <v>5</v>
      </c>
      <c r="H488" s="1" t="s">
        <v>18</v>
      </c>
      <c r="I488" s="41" t="s">
        <v>99</v>
      </c>
      <c r="J488" s="10" t="s">
        <v>35</v>
      </c>
    </row>
    <row r="489" spans="1:10" ht="27">
      <c r="A489" s="1" t="s">
        <v>596</v>
      </c>
      <c r="B489" s="1" t="s">
        <v>1572</v>
      </c>
      <c r="C489" s="40" t="str">
        <f>HYPERLINK("https://www.library.pref.chiba.lg.jp/licsxp-iopac/WOpacMsgNewListToTifTilDetailAction.do?tilcod=1000000663013","ふるさとお話の旅　３")</f>
        <v>ふるさとお話の旅　３</v>
      </c>
      <c r="D489" s="12" t="s">
        <v>29</v>
      </c>
      <c r="E489" s="13">
        <v>2005</v>
      </c>
      <c r="F489" s="11" t="s">
        <v>1111</v>
      </c>
      <c r="G489" s="59" t="s">
        <v>5</v>
      </c>
      <c r="H489" s="1" t="s">
        <v>30</v>
      </c>
      <c r="I489" s="41" t="s">
        <v>32</v>
      </c>
      <c r="J489" s="10" t="s">
        <v>35</v>
      </c>
    </row>
    <row r="490" spans="1:10" ht="21">
      <c r="A490" s="1" t="s">
        <v>597</v>
      </c>
      <c r="B490" s="1" t="s">
        <v>1573</v>
      </c>
      <c r="C490" s="36" t="str">
        <f>HYPERLINK("https://www.library.pref.chiba.lg.jp/licsxp-iopac/WOpacMsgNewListToTifTilDetailAction.do?tilcod=1000000328598","富浦の昔ばなし")</f>
        <v>富浦の昔ばなし</v>
      </c>
      <c r="D490" s="12" t="s">
        <v>16</v>
      </c>
      <c r="E490" s="13">
        <v>2000</v>
      </c>
      <c r="F490" s="11" t="s">
        <v>303</v>
      </c>
      <c r="G490" s="59" t="s">
        <v>5</v>
      </c>
      <c r="H490" s="1" t="s">
        <v>18</v>
      </c>
      <c r="I490" s="41" t="s">
        <v>45</v>
      </c>
      <c r="J490" s="10" t="s">
        <v>35</v>
      </c>
    </row>
    <row r="491" spans="1:10" ht="21">
      <c r="A491" s="1" t="s">
        <v>598</v>
      </c>
      <c r="B491" s="1" t="s">
        <v>1574</v>
      </c>
      <c r="C491" s="36" t="str">
        <f>HYPERLINK("https://www.library.pref.chiba.lg.jp/licsxp-iopac/WOpacMsgNewListToTifTilDetailAction.do?tilcod=1000000328598","富浦の昔ばなし")</f>
        <v>富浦の昔ばなし</v>
      </c>
      <c r="D491" s="12" t="s">
        <v>16</v>
      </c>
      <c r="E491" s="13">
        <v>2000</v>
      </c>
      <c r="F491" s="11" t="s">
        <v>303</v>
      </c>
      <c r="G491" s="59" t="s">
        <v>5</v>
      </c>
      <c r="H491" s="1" t="s">
        <v>18</v>
      </c>
      <c r="I491" s="41" t="s">
        <v>153</v>
      </c>
      <c r="J491" s="10" t="s">
        <v>35</v>
      </c>
    </row>
    <row r="492" spans="1:10" ht="21">
      <c r="A492" s="1" t="s">
        <v>599</v>
      </c>
      <c r="B492" s="1" t="s">
        <v>1575</v>
      </c>
      <c r="C492" s="36" t="str">
        <f>HYPERLINK("https://www.library.pref.chiba.lg.jp/licsxp-iopac/WOpacMsgNewListToTifTilDetailAction.do?tilcod=1000000328598","富浦の昔ばなし")</f>
        <v>富浦の昔ばなし</v>
      </c>
      <c r="D492" s="12" t="s">
        <v>16</v>
      </c>
      <c r="E492" s="13">
        <v>2000</v>
      </c>
      <c r="F492" s="11" t="s">
        <v>303</v>
      </c>
      <c r="G492" s="59" t="s">
        <v>5</v>
      </c>
      <c r="H492" s="1" t="s">
        <v>18</v>
      </c>
      <c r="I492" s="41" t="s">
        <v>122</v>
      </c>
      <c r="J492" s="10" t="s">
        <v>35</v>
      </c>
    </row>
    <row r="493" spans="1:10" ht="21">
      <c r="A493" s="1" t="s">
        <v>600</v>
      </c>
      <c r="B493" s="1" t="s">
        <v>1576</v>
      </c>
      <c r="C493" s="36" t="str">
        <f>HYPERLINK("https://www.library.pref.chiba.lg.jp/licsxp-iopac/WOpacMsgNewListToTifTilDetailAction.do?tilcod=1000000328598","富浦の昔ばなし")</f>
        <v>富浦の昔ばなし</v>
      </c>
      <c r="D493" s="12" t="s">
        <v>16</v>
      </c>
      <c r="E493" s="13">
        <v>2000</v>
      </c>
      <c r="F493" s="11" t="s">
        <v>303</v>
      </c>
      <c r="G493" s="59" t="s">
        <v>5</v>
      </c>
      <c r="H493" s="1" t="s">
        <v>18</v>
      </c>
      <c r="I493" s="41" t="s">
        <v>115</v>
      </c>
      <c r="J493" s="10" t="s">
        <v>35</v>
      </c>
    </row>
    <row r="494" spans="1:10" ht="31.5" customHeight="1">
      <c r="A494" s="30" t="s">
        <v>787</v>
      </c>
      <c r="B494" s="30" t="s">
        <v>1577</v>
      </c>
      <c r="C494" s="36" t="str">
        <f>HYPERLINK("https://www.library.pref.chiba.lg.jp/licsxp-iopac/WOpacMsgNewListToTifTilDetailAction.do?tilcod=1000000727524","富浦の昔ばなし　第２集")</f>
        <v>富浦の昔ばなし　第２集</v>
      </c>
      <c r="D494" s="12" t="s">
        <v>11</v>
      </c>
      <c r="E494" s="13">
        <v>2006</v>
      </c>
      <c r="F494" s="11" t="s">
        <v>302</v>
      </c>
      <c r="G494" s="59" t="s">
        <v>5</v>
      </c>
      <c r="H494" s="1" t="s">
        <v>18</v>
      </c>
      <c r="I494" s="41" t="s">
        <v>250</v>
      </c>
      <c r="J494" s="10" t="s">
        <v>35</v>
      </c>
    </row>
    <row r="495" spans="1:10" ht="31.5" customHeight="1">
      <c r="A495" s="1" t="s">
        <v>601</v>
      </c>
      <c r="B495" s="1" t="s">
        <v>1578</v>
      </c>
      <c r="C495" s="36" t="str">
        <f>HYPERLINK("https://www.library.pref.chiba.lg.jp/licsxp-iopac/WOpacMsgNewListToTifTilDetailAction.do?tilcod=1000000727524","富浦の昔ばなし　第２集")</f>
        <v>富浦の昔ばなし　第２集</v>
      </c>
      <c r="D495" s="12" t="s">
        <v>1097</v>
      </c>
      <c r="E495" s="13">
        <v>2006</v>
      </c>
      <c r="F495" s="11" t="s">
        <v>302</v>
      </c>
      <c r="G495" s="59" t="s">
        <v>5</v>
      </c>
      <c r="H495" s="1" t="s">
        <v>18</v>
      </c>
      <c r="I495" s="41" t="s">
        <v>1579</v>
      </c>
      <c r="J495" s="10" t="s">
        <v>35</v>
      </c>
    </row>
    <row r="496" spans="1:10" ht="31.5" customHeight="1">
      <c r="A496" s="1" t="s">
        <v>681</v>
      </c>
      <c r="B496" s="1" t="s">
        <v>1580</v>
      </c>
      <c r="C496" s="36" t="str">
        <f>HYPERLINK("https://www.library.pref.chiba.lg.jp/licsxp-iopac/WOpacMsgNewListToTifTilDetailAction.do?tilcod=1000000727524","富浦の昔ばなし　第２集")</f>
        <v>富浦の昔ばなし　第２集</v>
      </c>
      <c r="D496" s="12" t="s">
        <v>1097</v>
      </c>
      <c r="E496" s="13">
        <v>2006</v>
      </c>
      <c r="F496" s="11" t="s">
        <v>302</v>
      </c>
      <c r="G496" s="59" t="s">
        <v>5</v>
      </c>
      <c r="H496" s="1" t="s">
        <v>18</v>
      </c>
      <c r="I496" s="41" t="s">
        <v>246</v>
      </c>
      <c r="J496" s="10" t="s">
        <v>35</v>
      </c>
    </row>
    <row r="497" spans="1:10" ht="21">
      <c r="A497" s="1" t="s">
        <v>602</v>
      </c>
      <c r="B497" s="1" t="s">
        <v>1581</v>
      </c>
      <c r="C497" s="40" t="str">
        <f>HYPERLINK("https://www.library.pref.chiba.lg.jp/licsxp-iopac/WOpacMsgNewListToTifTilDetailAction.do?tilcod=1000000663013","ふるさとお話の旅　３")</f>
        <v>ふるさとお話の旅　３</v>
      </c>
      <c r="D497" s="12" t="s">
        <v>29</v>
      </c>
      <c r="E497" s="13">
        <v>2005</v>
      </c>
      <c r="F497" s="11" t="s">
        <v>1111</v>
      </c>
      <c r="G497" s="59" t="s">
        <v>5</v>
      </c>
      <c r="H497" s="1" t="s">
        <v>30</v>
      </c>
      <c r="I497" s="41" t="s">
        <v>296</v>
      </c>
      <c r="J497" s="10" t="s">
        <v>35</v>
      </c>
    </row>
    <row r="498" spans="1:10" ht="21">
      <c r="A498" s="1" t="s">
        <v>603</v>
      </c>
      <c r="B498" s="1" t="s">
        <v>1582</v>
      </c>
      <c r="C498" s="40" t="str">
        <f>HYPERLINK("https://www.library.pref.chiba.lg.jp/licsxp-iopac/WOpacMsgNewListToTifTilDetailAction.do?tilcod=1000000663013","ふるさとお話の旅　３")</f>
        <v>ふるさとお話の旅　３</v>
      </c>
      <c r="D498" s="12" t="s">
        <v>29</v>
      </c>
      <c r="E498" s="13">
        <v>2005</v>
      </c>
      <c r="F498" s="11" t="s">
        <v>1111</v>
      </c>
      <c r="G498" s="59" t="s">
        <v>5</v>
      </c>
      <c r="H498" s="1" t="s">
        <v>30</v>
      </c>
      <c r="I498" s="41" t="s">
        <v>147</v>
      </c>
      <c r="J498" s="10" t="s">
        <v>35</v>
      </c>
    </row>
    <row r="499" spans="1:10" ht="21">
      <c r="A499" s="1" t="s">
        <v>942</v>
      </c>
      <c r="B499" s="1" t="s">
        <v>1583</v>
      </c>
      <c r="C499" s="36" t="str">
        <f>HYPERLINK("https://www.library.pref.chiba.lg.jp/licsxp-iopac/WOpacMsgNewListToTifTilDetailAction.do?tilcod=1000000328598","富浦の昔ばなし")</f>
        <v>富浦の昔ばなし</v>
      </c>
      <c r="D499" s="12" t="s">
        <v>16</v>
      </c>
      <c r="E499" s="13">
        <v>2000</v>
      </c>
      <c r="F499" s="11" t="s">
        <v>303</v>
      </c>
      <c r="G499" s="59" t="s">
        <v>5</v>
      </c>
      <c r="H499" s="1" t="s">
        <v>18</v>
      </c>
      <c r="I499" s="41"/>
      <c r="J499" s="10" t="s">
        <v>35</v>
      </c>
    </row>
    <row r="500" spans="1:10" ht="21">
      <c r="A500" s="1" t="s">
        <v>604</v>
      </c>
      <c r="B500" s="1" t="s">
        <v>1584</v>
      </c>
      <c r="C500" s="36" t="str">
        <f>HYPERLINK("https://www.library.pref.chiba.lg.jp/licsxp-iopac/WOpacMsgNewListToTifTilDetailAction.do?tilcod=1000000328598","富浦の昔ばなし")</f>
        <v>富浦の昔ばなし</v>
      </c>
      <c r="D500" s="12" t="s">
        <v>16</v>
      </c>
      <c r="E500" s="13">
        <v>2000</v>
      </c>
      <c r="F500" s="11" t="s">
        <v>303</v>
      </c>
      <c r="G500" s="59" t="s">
        <v>5</v>
      </c>
      <c r="H500" s="1" t="s">
        <v>18</v>
      </c>
      <c r="I500" s="41"/>
      <c r="J500" s="10" t="s">
        <v>35</v>
      </c>
    </row>
    <row r="501" spans="1:10" ht="31.5" customHeight="1">
      <c r="A501" s="30" t="s">
        <v>789</v>
      </c>
      <c r="B501" s="30" t="s">
        <v>1585</v>
      </c>
      <c r="C501" s="36" t="str">
        <f>HYPERLINK("https://www.library.pref.chiba.lg.jp/licsxp-iopac/WOpacMsgNewListToTifTilDetailAction.do?tilcod=1000000727524","富浦の昔ばなし　第２集")</f>
        <v>富浦の昔ばなし　第２集</v>
      </c>
      <c r="D501" s="12" t="s">
        <v>1097</v>
      </c>
      <c r="E501" s="13">
        <v>2006</v>
      </c>
      <c r="F501" s="11" t="s">
        <v>302</v>
      </c>
      <c r="G501" s="59" t="s">
        <v>5</v>
      </c>
      <c r="H501" s="1" t="s">
        <v>18</v>
      </c>
      <c r="I501" s="41" t="s">
        <v>239</v>
      </c>
      <c r="J501" s="10" t="s">
        <v>35</v>
      </c>
    </row>
    <row r="502" spans="1:10" ht="31.5" customHeight="1">
      <c r="A502" s="30" t="s">
        <v>605</v>
      </c>
      <c r="B502" s="30" t="s">
        <v>1586</v>
      </c>
      <c r="C502" s="36" t="str">
        <f>HYPERLINK("https://www.library.pref.chiba.lg.jp/licsxp-iopac/WOpacMsgNewListToTifTilDetailAction.do?tilcod=1000000727524","富浦の昔ばなし　第２集")</f>
        <v>富浦の昔ばなし　第２集</v>
      </c>
      <c r="D502" s="12" t="s">
        <v>1097</v>
      </c>
      <c r="E502" s="13">
        <v>2006</v>
      </c>
      <c r="F502" s="11" t="s">
        <v>302</v>
      </c>
      <c r="G502" s="59" t="s">
        <v>5</v>
      </c>
      <c r="H502" s="1" t="s">
        <v>18</v>
      </c>
      <c r="I502" s="41"/>
      <c r="J502" s="10" t="s">
        <v>35</v>
      </c>
    </row>
    <row r="503" spans="1:10" ht="21">
      <c r="A503" s="1" t="s">
        <v>790</v>
      </c>
      <c r="B503" s="1" t="s">
        <v>1587</v>
      </c>
      <c r="C503" s="36" t="str">
        <f>HYPERLINK("https://www.library.pref.chiba.lg.jp/licsxp-iopac/WOpacMsgNewListToTifTilDetailAction.do?tilcod=1000000328598","富浦の昔ばなし")</f>
        <v>富浦の昔ばなし</v>
      </c>
      <c r="D503" s="12" t="s">
        <v>16</v>
      </c>
      <c r="E503" s="13">
        <v>2000</v>
      </c>
      <c r="F503" s="11" t="s">
        <v>303</v>
      </c>
      <c r="G503" s="59" t="s">
        <v>5</v>
      </c>
      <c r="H503" s="1" t="s">
        <v>18</v>
      </c>
      <c r="I503" s="41" t="s">
        <v>111</v>
      </c>
      <c r="J503" s="10" t="s">
        <v>35</v>
      </c>
    </row>
    <row r="504" spans="1:10" ht="21">
      <c r="A504" s="1" t="s">
        <v>791</v>
      </c>
      <c r="B504" s="1" t="s">
        <v>1588</v>
      </c>
      <c r="C504" s="36" t="str">
        <f>HYPERLINK("https://www.library.pref.chiba.lg.jp/licsxp-iopac/WOpacMsgNewListToTifTilDetailAction.do?tilcod=1000000328598","富浦の昔ばなし")</f>
        <v>富浦の昔ばなし</v>
      </c>
      <c r="D504" s="12" t="s">
        <v>16</v>
      </c>
      <c r="E504" s="13">
        <v>2000</v>
      </c>
      <c r="F504" s="11" t="s">
        <v>303</v>
      </c>
      <c r="G504" s="59" t="s">
        <v>5</v>
      </c>
      <c r="H504" s="1" t="s">
        <v>18</v>
      </c>
      <c r="I504" s="41"/>
      <c r="J504" s="10" t="s">
        <v>35</v>
      </c>
    </row>
    <row r="505" spans="1:10" ht="21">
      <c r="A505" s="1" t="s">
        <v>606</v>
      </c>
      <c r="B505" s="1" t="s">
        <v>1589</v>
      </c>
      <c r="C505" s="36" t="str">
        <f>HYPERLINK("https://www.library.pref.chiba.lg.jp/licsxp-iopac/WOpacMsgNewListToTifTilDetailAction.do?tilcod=1000000328598","富浦の昔ばなし")</f>
        <v>富浦の昔ばなし</v>
      </c>
      <c r="D505" s="12" t="s">
        <v>16</v>
      </c>
      <c r="E505" s="13">
        <v>2000</v>
      </c>
      <c r="F505" s="11" t="s">
        <v>303</v>
      </c>
      <c r="G505" s="59" t="s">
        <v>5</v>
      </c>
      <c r="H505" s="1" t="s">
        <v>18</v>
      </c>
      <c r="I505" s="41" t="s">
        <v>127</v>
      </c>
      <c r="J505" s="10" t="s">
        <v>35</v>
      </c>
    </row>
    <row r="506" spans="1:10" ht="31.5" customHeight="1">
      <c r="A506" s="1" t="s">
        <v>607</v>
      </c>
      <c r="B506" s="1" t="s">
        <v>1590</v>
      </c>
      <c r="C506" s="36" t="str">
        <f>HYPERLINK("https://www.library.pref.chiba.lg.jp/licsxp-iopac/WOpacMsgNewListToTifTilDetailAction.do?tilcod=1000000727524","富浦の昔ばなし　第２集")</f>
        <v>富浦の昔ばなし　第２集</v>
      </c>
      <c r="D506" s="12" t="s">
        <v>1097</v>
      </c>
      <c r="E506" s="13">
        <v>2006</v>
      </c>
      <c r="F506" s="11" t="s">
        <v>302</v>
      </c>
      <c r="G506" s="59" t="s">
        <v>5</v>
      </c>
      <c r="H506" s="1" t="s">
        <v>18</v>
      </c>
      <c r="I506" s="41"/>
      <c r="J506" s="10" t="s">
        <v>35</v>
      </c>
    </row>
    <row r="507" spans="1:10" ht="21">
      <c r="A507" s="1" t="s">
        <v>608</v>
      </c>
      <c r="B507" s="1" t="s">
        <v>1591</v>
      </c>
      <c r="C507" s="36" t="str">
        <f>HYPERLINK("https://www.library.pref.chiba.lg.jp/licsxp-iopac/WOpacMsgNewListToTifTilDetailAction.do?tilcod=1000000328598","富浦の昔ばなし")</f>
        <v>富浦の昔ばなし</v>
      </c>
      <c r="D507" s="12" t="s">
        <v>16</v>
      </c>
      <c r="E507" s="13">
        <v>2000</v>
      </c>
      <c r="F507" s="11" t="s">
        <v>303</v>
      </c>
      <c r="G507" s="59" t="s">
        <v>5</v>
      </c>
      <c r="H507" s="1" t="s">
        <v>18</v>
      </c>
      <c r="I507" s="41"/>
      <c r="J507" s="10" t="s">
        <v>35</v>
      </c>
    </row>
    <row r="508" spans="1:10" ht="31.5" customHeight="1">
      <c r="A508" s="1" t="s">
        <v>756</v>
      </c>
      <c r="B508" s="1" t="s">
        <v>1592</v>
      </c>
      <c r="C508" s="36" t="str">
        <f aca="true" t="shared" si="10" ref="C508:C514">HYPERLINK("https://www.library.pref.chiba.lg.jp/licsxp-iopac/WOpacMsgNewListToTifTilDetailAction.do?tilcod=1000000727524","富浦の昔ばなし　第２集")</f>
        <v>富浦の昔ばなし　第２集</v>
      </c>
      <c r="D508" s="12" t="s">
        <v>1097</v>
      </c>
      <c r="E508" s="13">
        <v>2006</v>
      </c>
      <c r="F508" s="11" t="s">
        <v>302</v>
      </c>
      <c r="G508" s="59" t="s">
        <v>5</v>
      </c>
      <c r="H508" s="1" t="s">
        <v>18</v>
      </c>
      <c r="I508" s="41" t="s">
        <v>247</v>
      </c>
      <c r="J508" s="10" t="s">
        <v>35</v>
      </c>
    </row>
    <row r="509" spans="1:10" ht="31.5" customHeight="1">
      <c r="A509" s="1" t="s">
        <v>757</v>
      </c>
      <c r="B509" s="1" t="s">
        <v>1593</v>
      </c>
      <c r="C509" s="36" t="str">
        <f t="shared" si="10"/>
        <v>富浦の昔ばなし　第２集</v>
      </c>
      <c r="D509" s="12" t="s">
        <v>1097</v>
      </c>
      <c r="E509" s="13">
        <v>2006</v>
      </c>
      <c r="F509" s="11" t="s">
        <v>302</v>
      </c>
      <c r="G509" s="59" t="s">
        <v>5</v>
      </c>
      <c r="H509" s="1" t="s">
        <v>18</v>
      </c>
      <c r="I509" s="41"/>
      <c r="J509" s="10" t="s">
        <v>35</v>
      </c>
    </row>
    <row r="510" spans="1:10" ht="31.5" customHeight="1">
      <c r="A510" s="1" t="s">
        <v>758</v>
      </c>
      <c r="B510" s="1" t="s">
        <v>1594</v>
      </c>
      <c r="C510" s="36" t="str">
        <f t="shared" si="10"/>
        <v>富浦の昔ばなし　第２集</v>
      </c>
      <c r="D510" s="12" t="s">
        <v>1171</v>
      </c>
      <c r="E510" s="13">
        <v>2006</v>
      </c>
      <c r="F510" s="11" t="s">
        <v>302</v>
      </c>
      <c r="G510" s="59" t="s">
        <v>5</v>
      </c>
      <c r="H510" s="1" t="s">
        <v>18</v>
      </c>
      <c r="I510" s="41"/>
      <c r="J510" s="10" t="s">
        <v>35</v>
      </c>
    </row>
    <row r="511" spans="1:10" ht="31.5" customHeight="1">
      <c r="A511" s="1" t="s">
        <v>793</v>
      </c>
      <c r="B511" s="1" t="s">
        <v>1595</v>
      </c>
      <c r="C511" s="36" t="str">
        <f t="shared" si="10"/>
        <v>富浦の昔ばなし　第２集</v>
      </c>
      <c r="D511" s="12" t="s">
        <v>11</v>
      </c>
      <c r="E511" s="13">
        <v>2006</v>
      </c>
      <c r="F511" s="11" t="s">
        <v>302</v>
      </c>
      <c r="G511" s="59" t="s">
        <v>5</v>
      </c>
      <c r="H511" s="1" t="s">
        <v>18</v>
      </c>
      <c r="I511" s="41" t="s">
        <v>229</v>
      </c>
      <c r="J511" s="10" t="s">
        <v>35</v>
      </c>
    </row>
    <row r="512" spans="1:10" ht="31.5" customHeight="1">
      <c r="A512" s="1" t="s">
        <v>792</v>
      </c>
      <c r="B512" s="1" t="s">
        <v>1596</v>
      </c>
      <c r="C512" s="36" t="str">
        <f t="shared" si="10"/>
        <v>富浦の昔ばなし　第２集</v>
      </c>
      <c r="D512" s="12" t="s">
        <v>1303</v>
      </c>
      <c r="E512" s="13">
        <v>2006</v>
      </c>
      <c r="F512" s="11" t="s">
        <v>302</v>
      </c>
      <c r="G512" s="59" t="s">
        <v>5</v>
      </c>
      <c r="H512" s="1" t="s">
        <v>18</v>
      </c>
      <c r="I512" s="41" t="s">
        <v>235</v>
      </c>
      <c r="J512" s="10" t="s">
        <v>35</v>
      </c>
    </row>
    <row r="513" spans="1:10" ht="31.5" customHeight="1">
      <c r="A513" s="1" t="s">
        <v>759</v>
      </c>
      <c r="B513" s="1" t="s">
        <v>1597</v>
      </c>
      <c r="C513" s="36" t="str">
        <f t="shared" si="10"/>
        <v>富浦の昔ばなし　第２集</v>
      </c>
      <c r="D513" s="12" t="s">
        <v>1303</v>
      </c>
      <c r="E513" s="13">
        <v>2006</v>
      </c>
      <c r="F513" s="11" t="s">
        <v>302</v>
      </c>
      <c r="G513" s="59" t="s">
        <v>5</v>
      </c>
      <c r="H513" s="1" t="s">
        <v>18</v>
      </c>
      <c r="I513" s="41" t="s">
        <v>237</v>
      </c>
      <c r="J513" s="10" t="s">
        <v>35</v>
      </c>
    </row>
    <row r="514" spans="1:10" ht="31.5" customHeight="1">
      <c r="A514" s="1" t="s">
        <v>760</v>
      </c>
      <c r="B514" s="1" t="s">
        <v>1598</v>
      </c>
      <c r="C514" s="36" t="str">
        <f t="shared" si="10"/>
        <v>富浦の昔ばなし　第２集</v>
      </c>
      <c r="D514" s="12" t="s">
        <v>1303</v>
      </c>
      <c r="E514" s="13">
        <v>2006</v>
      </c>
      <c r="F514" s="11" t="s">
        <v>302</v>
      </c>
      <c r="G514" s="59" t="s">
        <v>5</v>
      </c>
      <c r="H514" s="1" t="s">
        <v>18</v>
      </c>
      <c r="I514" s="41" t="s">
        <v>112</v>
      </c>
      <c r="J514" s="10" t="s">
        <v>35</v>
      </c>
    </row>
    <row r="515" spans="1:10" ht="21">
      <c r="A515" s="1" t="s">
        <v>609</v>
      </c>
      <c r="B515" s="1" t="s">
        <v>1599</v>
      </c>
      <c r="C515" s="36" t="str">
        <f>HYPERLINK("https://www.library.pref.chiba.lg.jp/licsxp-iopac/WOpacMsgNewListToTifTilDetailAction.do?tilcod=1000000328598","富浦の昔ばなし")</f>
        <v>富浦の昔ばなし</v>
      </c>
      <c r="D515" s="12" t="s">
        <v>16</v>
      </c>
      <c r="E515" s="13">
        <v>2000</v>
      </c>
      <c r="F515" s="11" t="s">
        <v>303</v>
      </c>
      <c r="G515" s="59" t="s">
        <v>5</v>
      </c>
      <c r="H515" s="1" t="s">
        <v>18</v>
      </c>
      <c r="I515" s="41" t="s">
        <v>150</v>
      </c>
      <c r="J515" s="10" t="s">
        <v>35</v>
      </c>
    </row>
    <row r="516" spans="1:10" ht="31.5" customHeight="1">
      <c r="A516" s="1" t="s">
        <v>610</v>
      </c>
      <c r="B516" s="1" t="s">
        <v>1600</v>
      </c>
      <c r="C516" s="36" t="str">
        <f>HYPERLINK("https://www.library.pref.chiba.lg.jp/licsxp-iopac/WOpacMsgNewListToTifTilDetailAction.do?tilcod=1000000727524","富浦の昔ばなし　第２集")</f>
        <v>富浦の昔ばなし　第２集</v>
      </c>
      <c r="D516" s="12" t="s">
        <v>1303</v>
      </c>
      <c r="E516" s="13">
        <v>2006</v>
      </c>
      <c r="F516" s="11" t="s">
        <v>302</v>
      </c>
      <c r="G516" s="59" t="s">
        <v>5</v>
      </c>
      <c r="H516" s="1" t="s">
        <v>18</v>
      </c>
      <c r="I516" s="41" t="s">
        <v>112</v>
      </c>
      <c r="J516" s="10" t="s">
        <v>35</v>
      </c>
    </row>
    <row r="517" spans="1:10" ht="31.5" customHeight="1">
      <c r="A517" s="1" t="s">
        <v>611</v>
      </c>
      <c r="B517" s="1" t="s">
        <v>1601</v>
      </c>
      <c r="C517" s="36" t="str">
        <f>HYPERLINK("https://www.library.pref.chiba.lg.jp/licsxp-iopac/WOpacMsgNewListToTifTilDetailAction.do?tilcod=1000000727524","富浦の昔ばなし　第２集")</f>
        <v>富浦の昔ばなし　第２集</v>
      </c>
      <c r="D517" s="12" t="s">
        <v>1303</v>
      </c>
      <c r="E517" s="13">
        <v>2006</v>
      </c>
      <c r="F517" s="11" t="s">
        <v>302</v>
      </c>
      <c r="G517" s="59" t="s">
        <v>5</v>
      </c>
      <c r="H517" s="1" t="s">
        <v>18</v>
      </c>
      <c r="I517" s="41" t="s">
        <v>132</v>
      </c>
      <c r="J517" s="10" t="s">
        <v>35</v>
      </c>
    </row>
    <row r="518" spans="1:10" ht="21">
      <c r="A518" s="1" t="s">
        <v>612</v>
      </c>
      <c r="B518" s="1" t="s">
        <v>1602</v>
      </c>
      <c r="C518" s="36" t="str">
        <f>HYPERLINK("https://www.library.pref.chiba.lg.jp/licsxp-iopac/WOpacMsgNewListToTifTilDetailAction.do?tilcod=1000000328598","富浦の昔ばなし")</f>
        <v>富浦の昔ばなし</v>
      </c>
      <c r="D518" s="12" t="s">
        <v>16</v>
      </c>
      <c r="E518" s="13">
        <v>2000</v>
      </c>
      <c r="F518" s="11" t="s">
        <v>303</v>
      </c>
      <c r="G518" s="59" t="s">
        <v>5</v>
      </c>
      <c r="H518" s="1" t="s">
        <v>18</v>
      </c>
      <c r="I518" s="41" t="s">
        <v>134</v>
      </c>
      <c r="J518" s="10" t="s">
        <v>35</v>
      </c>
    </row>
    <row r="519" spans="1:10" ht="21">
      <c r="A519" s="1" t="s">
        <v>613</v>
      </c>
      <c r="B519" s="1" t="s">
        <v>1603</v>
      </c>
      <c r="C519" s="36" t="str">
        <f>HYPERLINK("https://www.library.pref.chiba.lg.jp/licsxp-iopac/WOpacMsgNewListToTifTilDetailAction.do?tilcod=1000000328598","富浦の昔ばなし")</f>
        <v>富浦の昔ばなし</v>
      </c>
      <c r="D519" s="12" t="s">
        <v>16</v>
      </c>
      <c r="E519" s="13">
        <v>2000</v>
      </c>
      <c r="F519" s="11" t="s">
        <v>303</v>
      </c>
      <c r="G519" s="59" t="s">
        <v>5</v>
      </c>
      <c r="H519" s="1" t="s">
        <v>18</v>
      </c>
      <c r="I519" s="41" t="s">
        <v>99</v>
      </c>
      <c r="J519" s="10" t="s">
        <v>35</v>
      </c>
    </row>
    <row r="520" spans="1:10" ht="21">
      <c r="A520" s="1" t="s">
        <v>614</v>
      </c>
      <c r="B520" s="1" t="s">
        <v>1604</v>
      </c>
      <c r="C520" s="36" t="str">
        <f>HYPERLINK("https://www.library.pref.chiba.lg.jp/licsxp-iopac/WOpacMsgNewListToTifTilDetailAction.do?tilcod=1000000328598","富浦の昔ばなし")</f>
        <v>富浦の昔ばなし</v>
      </c>
      <c r="D520" s="12" t="s">
        <v>16</v>
      </c>
      <c r="E520" s="13">
        <v>2000</v>
      </c>
      <c r="F520" s="11" t="s">
        <v>303</v>
      </c>
      <c r="G520" s="59" t="s">
        <v>5</v>
      </c>
      <c r="H520" s="1" t="s">
        <v>18</v>
      </c>
      <c r="I520" s="41" t="s">
        <v>153</v>
      </c>
      <c r="J520" s="10" t="s">
        <v>35</v>
      </c>
    </row>
    <row r="521" spans="1:10" ht="21">
      <c r="A521" s="1" t="s">
        <v>794</v>
      </c>
      <c r="B521" s="1" t="s">
        <v>1605</v>
      </c>
      <c r="C521" s="36" t="str">
        <f>HYPERLINK("https://www.library.pref.chiba.lg.jp/licsxp-iopac/WOpacMsgNewListToTifTilDetailAction.do?tilcod=1000000328598","富浦の昔ばなし")</f>
        <v>富浦の昔ばなし</v>
      </c>
      <c r="D521" s="12" t="s">
        <v>16</v>
      </c>
      <c r="E521" s="13">
        <v>2000</v>
      </c>
      <c r="F521" s="11" t="s">
        <v>303</v>
      </c>
      <c r="G521" s="59" t="s">
        <v>5</v>
      </c>
      <c r="H521" s="1" t="s">
        <v>18</v>
      </c>
      <c r="I521" s="41" t="s">
        <v>153</v>
      </c>
      <c r="J521" s="10" t="s">
        <v>35</v>
      </c>
    </row>
    <row r="522" spans="1:10" ht="31.5" customHeight="1">
      <c r="A522" s="1" t="s">
        <v>794</v>
      </c>
      <c r="B522" s="1" t="s">
        <v>1606</v>
      </c>
      <c r="C522" s="36" t="str">
        <f>HYPERLINK("https://www.library.pref.chiba.lg.jp/licsxp-iopac/WOpacMsgNewListToTifTilDetailAction.do?tilcod=1000000727524","富浦の昔ばなし　第２集")</f>
        <v>富浦の昔ばなし　第２集</v>
      </c>
      <c r="D522" s="12" t="s">
        <v>1097</v>
      </c>
      <c r="E522" s="13">
        <v>2006</v>
      </c>
      <c r="F522" s="11" t="s">
        <v>302</v>
      </c>
      <c r="G522" s="59" t="s">
        <v>5</v>
      </c>
      <c r="H522" s="1" t="s">
        <v>18</v>
      </c>
      <c r="I522" s="41" t="s">
        <v>153</v>
      </c>
      <c r="J522" s="10" t="s">
        <v>35</v>
      </c>
    </row>
    <row r="523" spans="1:10" ht="21">
      <c r="A523" s="1" t="s">
        <v>795</v>
      </c>
      <c r="B523" s="1" t="s">
        <v>1607</v>
      </c>
      <c r="C523" s="36" t="str">
        <f>HYPERLINK("https://www.library.pref.chiba.lg.jp/licsxp-iopac/WOpacMsgNewListToTifTilDetailAction.do?tilcod=1000000328598","富浦の昔ばなし")</f>
        <v>富浦の昔ばなし</v>
      </c>
      <c r="D523" s="12" t="s">
        <v>16</v>
      </c>
      <c r="E523" s="13">
        <v>2000</v>
      </c>
      <c r="F523" s="11" t="s">
        <v>303</v>
      </c>
      <c r="G523" s="59" t="s">
        <v>5</v>
      </c>
      <c r="H523" s="1" t="s">
        <v>18</v>
      </c>
      <c r="I523" s="41" t="s">
        <v>203</v>
      </c>
      <c r="J523" s="10" t="s">
        <v>35</v>
      </c>
    </row>
    <row r="524" spans="1:10" ht="21">
      <c r="A524" s="1" t="s">
        <v>615</v>
      </c>
      <c r="B524" s="1" t="s">
        <v>1608</v>
      </c>
      <c r="C524" s="36" t="str">
        <f>HYPERLINK("https://www.library.pref.chiba.lg.jp/licsxp-iopac/WOpacMsgNewListToTifTilDetailAction.do?tilcod=1000000328598","富浦の昔ばなし")</f>
        <v>富浦の昔ばなし</v>
      </c>
      <c r="D524" s="12" t="s">
        <v>16</v>
      </c>
      <c r="E524" s="13">
        <v>2000</v>
      </c>
      <c r="F524" s="11" t="s">
        <v>303</v>
      </c>
      <c r="G524" s="59" t="s">
        <v>5</v>
      </c>
      <c r="H524" s="1" t="s">
        <v>18</v>
      </c>
      <c r="I524" s="41" t="s">
        <v>202</v>
      </c>
      <c r="J524" s="10" t="s">
        <v>35</v>
      </c>
    </row>
    <row r="525" spans="1:10" ht="31.5" customHeight="1">
      <c r="A525" s="1" t="s">
        <v>616</v>
      </c>
      <c r="B525" s="1" t="s">
        <v>1609</v>
      </c>
      <c r="C525" s="36" t="str">
        <f>HYPERLINK("https://www.library.pref.chiba.lg.jp/licsxp-iopac/WOpacMsgNewListToTifTilDetailAction.do?tilcod=1000000727524","富浦の昔ばなし　第２集")</f>
        <v>富浦の昔ばなし　第２集</v>
      </c>
      <c r="D525" s="12" t="s">
        <v>1097</v>
      </c>
      <c r="E525" s="13">
        <v>2006</v>
      </c>
      <c r="F525" s="11" t="s">
        <v>302</v>
      </c>
      <c r="G525" s="59" t="s">
        <v>5</v>
      </c>
      <c r="H525" s="1" t="s">
        <v>18</v>
      </c>
      <c r="I525" s="41" t="s">
        <v>127</v>
      </c>
      <c r="J525" s="10" t="s">
        <v>35</v>
      </c>
    </row>
    <row r="526" spans="1:10" ht="21">
      <c r="A526" s="1" t="s">
        <v>617</v>
      </c>
      <c r="B526" s="1" t="s">
        <v>1610</v>
      </c>
      <c r="C526" s="36" t="str">
        <f>HYPERLINK("https://www.library.pref.chiba.lg.jp/licsxp-iopac/WOpacMsgNewListToTifTilDetailAction.do?tilcod=1000000328598","富浦の昔ばなし")</f>
        <v>富浦の昔ばなし</v>
      </c>
      <c r="D526" s="12" t="s">
        <v>16</v>
      </c>
      <c r="E526" s="13">
        <v>2000</v>
      </c>
      <c r="F526" s="11" t="s">
        <v>303</v>
      </c>
      <c r="G526" s="59" t="s">
        <v>5</v>
      </c>
      <c r="H526" s="1" t="s">
        <v>18</v>
      </c>
      <c r="I526" s="41" t="s">
        <v>156</v>
      </c>
      <c r="J526" s="10" t="s">
        <v>35</v>
      </c>
    </row>
    <row r="527" spans="1:10" ht="21">
      <c r="A527" s="1" t="s">
        <v>618</v>
      </c>
      <c r="B527" s="1" t="s">
        <v>1611</v>
      </c>
      <c r="C527" s="36" t="str">
        <f>HYPERLINK("https://www.library.pref.chiba.lg.jp/licsxp-iopac/WOpacMsgNewListToTifTilDetailAction.do?tilcod=1000000328598","富浦の昔ばなし")</f>
        <v>富浦の昔ばなし</v>
      </c>
      <c r="D527" s="12" t="s">
        <v>16</v>
      </c>
      <c r="E527" s="13">
        <v>2000</v>
      </c>
      <c r="F527" s="11" t="s">
        <v>303</v>
      </c>
      <c r="G527" s="59" t="s">
        <v>5</v>
      </c>
      <c r="H527" s="1" t="s">
        <v>18</v>
      </c>
      <c r="I527" s="41" t="s">
        <v>155</v>
      </c>
      <c r="J527" s="10" t="s">
        <v>35</v>
      </c>
    </row>
    <row r="528" spans="1:10" ht="31.5" customHeight="1">
      <c r="A528" s="1" t="s">
        <v>619</v>
      </c>
      <c r="B528" s="1" t="s">
        <v>1612</v>
      </c>
      <c r="C528" s="36" t="str">
        <f>HYPERLINK("https://www.library.pref.chiba.lg.jp/licsxp-iopac/WOpacMsgNewListToTifTilDetailAction.do?tilcod=1000000727524","富浦の昔ばなし　第２集")</f>
        <v>富浦の昔ばなし　第２集</v>
      </c>
      <c r="D528" s="12" t="s">
        <v>1097</v>
      </c>
      <c r="E528" s="13">
        <v>2006</v>
      </c>
      <c r="F528" s="11" t="s">
        <v>302</v>
      </c>
      <c r="G528" s="59" t="s">
        <v>5</v>
      </c>
      <c r="H528" s="1" t="s">
        <v>18</v>
      </c>
      <c r="I528" s="41"/>
      <c r="J528" s="10" t="s">
        <v>35</v>
      </c>
    </row>
    <row r="529" spans="1:10" ht="21">
      <c r="A529" s="1" t="s">
        <v>620</v>
      </c>
      <c r="B529" s="1" t="s">
        <v>1613</v>
      </c>
      <c r="C529" s="36" t="str">
        <f>HYPERLINK("https://www.library.pref.chiba.lg.jp/licsxp-iopac/WOpacMsgNewListToTifTilDetailAction.do?tilcod=1000000328598","富浦の昔ばなし")</f>
        <v>富浦の昔ばなし</v>
      </c>
      <c r="D529" s="12" t="s">
        <v>16</v>
      </c>
      <c r="E529" s="13">
        <v>2000</v>
      </c>
      <c r="F529" s="11" t="s">
        <v>303</v>
      </c>
      <c r="G529" s="59" t="s">
        <v>5</v>
      </c>
      <c r="H529" s="1" t="s">
        <v>18</v>
      </c>
      <c r="I529" s="41"/>
      <c r="J529" s="10" t="s">
        <v>35</v>
      </c>
    </row>
    <row r="530" spans="1:10" ht="21">
      <c r="A530" s="1" t="s">
        <v>796</v>
      </c>
      <c r="B530" s="1" t="s">
        <v>1614</v>
      </c>
      <c r="C530" s="40" t="str">
        <f>HYPERLINK("https://www.library.pref.chiba.lg.jp/licsxp-iopac/WOpacMsgNewListToTifTilDetailAction.do?tilcod=1000000663013","ふるさとお話の旅　３")</f>
        <v>ふるさとお話の旅　３</v>
      </c>
      <c r="D530" s="12" t="s">
        <v>29</v>
      </c>
      <c r="E530" s="13">
        <v>2005</v>
      </c>
      <c r="F530" s="11" t="s">
        <v>1615</v>
      </c>
      <c r="G530" s="59" t="s">
        <v>5</v>
      </c>
      <c r="H530" s="1" t="s">
        <v>30</v>
      </c>
      <c r="I530" s="41" t="s">
        <v>48</v>
      </c>
      <c r="J530" s="10" t="s">
        <v>35</v>
      </c>
    </row>
    <row r="531" spans="1:10" ht="21">
      <c r="A531" s="1" t="s">
        <v>621</v>
      </c>
      <c r="B531" s="1" t="s">
        <v>1616</v>
      </c>
      <c r="C531" s="36" t="str">
        <f>HYPERLINK("https://www.library.pref.chiba.lg.jp/licsxp-iopac/WOpacMsgNewListToTifTilDetailAction.do?tilcod=1000000328598","富浦の昔ばなし")</f>
        <v>富浦の昔ばなし</v>
      </c>
      <c r="D531" s="12" t="s">
        <v>16</v>
      </c>
      <c r="E531" s="13">
        <v>2000</v>
      </c>
      <c r="F531" s="11" t="s">
        <v>303</v>
      </c>
      <c r="G531" s="59" t="s">
        <v>5</v>
      </c>
      <c r="H531" s="1" t="s">
        <v>18</v>
      </c>
      <c r="I531" s="41" t="s">
        <v>45</v>
      </c>
      <c r="J531" s="10" t="s">
        <v>35</v>
      </c>
    </row>
    <row r="532" spans="1:10" ht="21">
      <c r="A532" s="1" t="s">
        <v>622</v>
      </c>
      <c r="B532" s="1" t="s">
        <v>1617</v>
      </c>
      <c r="C532" s="36" t="str">
        <f>HYPERLINK("https://www.library.pref.chiba.lg.jp/licsxp-iopac/WOpacMsgNewListToTifTilDetailAction.do?tilcod=1000000614584","安房の昔ばなし")</f>
        <v>安房の昔ばなし</v>
      </c>
      <c r="D532" s="12" t="s">
        <v>1242</v>
      </c>
      <c r="E532" s="13">
        <v>1986</v>
      </c>
      <c r="F532" s="11" t="s">
        <v>300</v>
      </c>
      <c r="G532" s="59" t="s">
        <v>5</v>
      </c>
      <c r="H532" s="1" t="s">
        <v>16</v>
      </c>
      <c r="I532" s="41"/>
      <c r="J532" s="10" t="s">
        <v>35</v>
      </c>
    </row>
    <row r="533" spans="1:10" ht="21">
      <c r="A533" s="1" t="s">
        <v>623</v>
      </c>
      <c r="B533" s="1" t="s">
        <v>1618</v>
      </c>
      <c r="C533" s="36" t="str">
        <f>HYPERLINK("https://www.library.pref.chiba.lg.jp/licsxp-iopac/WOpacMsgNewListToTifTilDetailAction.do?tilcod=1000000328598","富浦の昔ばなし")</f>
        <v>富浦の昔ばなし</v>
      </c>
      <c r="D533" s="12" t="s">
        <v>16</v>
      </c>
      <c r="E533" s="13">
        <v>2000</v>
      </c>
      <c r="F533" s="11" t="s">
        <v>303</v>
      </c>
      <c r="G533" s="59" t="s">
        <v>5</v>
      </c>
      <c r="H533" s="1" t="s">
        <v>18</v>
      </c>
      <c r="I533" s="41" t="s">
        <v>141</v>
      </c>
      <c r="J533" s="10" t="s">
        <v>35</v>
      </c>
    </row>
    <row r="534" spans="1:10" ht="21">
      <c r="A534" s="1" t="s">
        <v>624</v>
      </c>
      <c r="B534" s="1" t="s">
        <v>1619</v>
      </c>
      <c r="C534" s="36" t="str">
        <f>HYPERLINK("https://www.library.pref.chiba.lg.jp/licsxp-iopac/WOpacMsgNewListToTifTilDetailAction.do?tilcod=1000000328598","富浦の昔ばなし")</f>
        <v>富浦の昔ばなし</v>
      </c>
      <c r="D534" s="12" t="s">
        <v>16</v>
      </c>
      <c r="E534" s="13">
        <v>2000</v>
      </c>
      <c r="F534" s="11" t="s">
        <v>303</v>
      </c>
      <c r="G534" s="59" t="s">
        <v>5</v>
      </c>
      <c r="H534" s="1" t="s">
        <v>18</v>
      </c>
      <c r="I534" s="41" t="s">
        <v>45</v>
      </c>
      <c r="J534" s="10" t="s">
        <v>35</v>
      </c>
    </row>
    <row r="535" spans="1:10" ht="31.5" customHeight="1">
      <c r="A535" s="1" t="s">
        <v>625</v>
      </c>
      <c r="B535" s="1" t="s">
        <v>1620</v>
      </c>
      <c r="C535" s="36" t="str">
        <f>HYPERLINK("https://www.library.pref.chiba.lg.jp/licsxp-iopac/WOpacMsgNewListToTifTilDetailAction.do?tilcod=1000000727524","富浦の昔ばなし　第２集")</f>
        <v>富浦の昔ばなし　第２集</v>
      </c>
      <c r="D535" s="12" t="s">
        <v>1097</v>
      </c>
      <c r="E535" s="13">
        <v>2006</v>
      </c>
      <c r="F535" s="11" t="s">
        <v>302</v>
      </c>
      <c r="G535" s="59" t="s">
        <v>5</v>
      </c>
      <c r="H535" s="1" t="s">
        <v>18</v>
      </c>
      <c r="I535" s="41" t="s">
        <v>241</v>
      </c>
      <c r="J535" s="10" t="s">
        <v>35</v>
      </c>
    </row>
    <row r="536" spans="1:10" ht="21">
      <c r="A536" s="1" t="s">
        <v>626</v>
      </c>
      <c r="B536" s="1" t="s">
        <v>1621</v>
      </c>
      <c r="C536" s="36" t="str">
        <f>HYPERLINK("https://www.library.pref.chiba.lg.jp/licsxp-iopac/WOpacMsgNewListToTifTilDetailAction.do?tilcod=1000000614584","安房の昔ばなし")</f>
        <v>安房の昔ばなし</v>
      </c>
      <c r="D536" s="12" t="s">
        <v>1242</v>
      </c>
      <c r="E536" s="13">
        <v>1986</v>
      </c>
      <c r="F536" s="11" t="s">
        <v>300</v>
      </c>
      <c r="G536" s="59" t="s">
        <v>5</v>
      </c>
      <c r="H536" s="1" t="s">
        <v>84</v>
      </c>
      <c r="I536" s="41" t="s">
        <v>85</v>
      </c>
      <c r="J536" s="10" t="s">
        <v>281</v>
      </c>
    </row>
    <row r="537" spans="1:10" ht="21">
      <c r="A537" s="1" t="s">
        <v>627</v>
      </c>
      <c r="B537" s="1" t="s">
        <v>1622</v>
      </c>
      <c r="C537" s="40" t="str">
        <f>HYPERLINK("https://www.library.pref.chiba.lg.jp/licsxp-iopac/WOpacMsgNewListToTifTilDetailAction.do?tilcod=1000000663013","ふるさとお話の旅　３")</f>
        <v>ふるさとお話の旅　３</v>
      </c>
      <c r="D537" s="12" t="s">
        <v>29</v>
      </c>
      <c r="E537" s="13">
        <v>2005</v>
      </c>
      <c r="F537" s="11" t="s">
        <v>1358</v>
      </c>
      <c r="G537" s="59" t="s">
        <v>5</v>
      </c>
      <c r="H537" s="1" t="s">
        <v>30</v>
      </c>
      <c r="I537" s="41" t="s">
        <v>39</v>
      </c>
      <c r="J537" s="10" t="s">
        <v>281</v>
      </c>
    </row>
    <row r="538" spans="1:10" ht="21">
      <c r="A538" s="1" t="s">
        <v>628</v>
      </c>
      <c r="B538" s="1" t="s">
        <v>1623</v>
      </c>
      <c r="C538" s="36" t="str">
        <f>HYPERLINK("https://www.library.pref.chiba.lg.jp/licsxp-iopac/WOpacMsgNewListToTifTilDetailAction.do?tilcod=1000000614584","安房の昔ばなし")</f>
        <v>安房の昔ばなし</v>
      </c>
      <c r="D538" s="12" t="s">
        <v>1624</v>
      </c>
      <c r="E538" s="13">
        <v>1986</v>
      </c>
      <c r="F538" s="11" t="s">
        <v>300</v>
      </c>
      <c r="G538" s="59" t="s">
        <v>5</v>
      </c>
      <c r="H538" s="1" t="s">
        <v>84</v>
      </c>
      <c r="I538" s="41"/>
      <c r="J538" s="10" t="s">
        <v>281</v>
      </c>
    </row>
    <row r="539" spans="1:10" ht="21">
      <c r="A539" s="1" t="s">
        <v>629</v>
      </c>
      <c r="B539" s="1" t="s">
        <v>1625</v>
      </c>
      <c r="C539" s="40" t="str">
        <f>HYPERLINK("https://www.library.pref.chiba.lg.jp/licsxp-iopac/WOpacMsgNewListToTifTilDetailAction.do?tilcod=1000000905526","千葉のふるさとむかし話")</f>
        <v>千葉のふるさとむかし話</v>
      </c>
      <c r="D539" s="12" t="s">
        <v>1626</v>
      </c>
      <c r="E539" s="13">
        <v>1992</v>
      </c>
      <c r="F539" s="11" t="s">
        <v>299</v>
      </c>
      <c r="G539" s="59" t="s">
        <v>5</v>
      </c>
      <c r="H539" s="1" t="s">
        <v>15</v>
      </c>
      <c r="I539" s="41"/>
      <c r="J539" s="10" t="s">
        <v>281</v>
      </c>
    </row>
    <row r="540" spans="1:10" ht="21">
      <c r="A540" s="1" t="s">
        <v>1627</v>
      </c>
      <c r="B540" s="1" t="s">
        <v>1628</v>
      </c>
      <c r="C540" s="40" t="str">
        <f>HYPERLINK("https://www.library.pref.chiba.lg.jp/licsxp-iopac/WOpacMsgNewListToTifTilDetailAction.do?tilcod=1000000663013","ふるさとお話の旅　３")</f>
        <v>ふるさとお話の旅　３</v>
      </c>
      <c r="D540" s="12" t="s">
        <v>29</v>
      </c>
      <c r="E540" s="13">
        <v>2005</v>
      </c>
      <c r="F540" s="11" t="s">
        <v>1629</v>
      </c>
      <c r="G540" s="59" t="s">
        <v>5</v>
      </c>
      <c r="H540" s="1" t="s">
        <v>30</v>
      </c>
      <c r="I540" s="41" t="s">
        <v>47</v>
      </c>
      <c r="J540" s="10" t="s">
        <v>281</v>
      </c>
    </row>
    <row r="541" spans="1:10" ht="21">
      <c r="A541" s="1" t="s">
        <v>1630</v>
      </c>
      <c r="B541" s="1" t="s">
        <v>1631</v>
      </c>
      <c r="C541" s="36" t="str">
        <f>HYPERLINK("https://www.library.pref.chiba.lg.jp/licsxp-iopac/WOpacMsgNewListToTifTilDetailAction.do?tilcod=1000000614584","安房の昔ばなし")</f>
        <v>安房の昔ばなし</v>
      </c>
      <c r="D541" s="12" t="s">
        <v>1632</v>
      </c>
      <c r="E541" s="13">
        <v>1986</v>
      </c>
      <c r="F541" s="11" t="s">
        <v>300</v>
      </c>
      <c r="G541" s="59" t="s">
        <v>5</v>
      </c>
      <c r="H541" s="1" t="s">
        <v>84</v>
      </c>
      <c r="I541" s="41"/>
      <c r="J541" s="10" t="s">
        <v>281</v>
      </c>
    </row>
    <row r="542" spans="1:10" ht="13.5">
      <c r="A542" s="42" t="s">
        <v>943</v>
      </c>
      <c r="B542" s="42" t="s">
        <v>1633</v>
      </c>
      <c r="C542" s="36" t="str">
        <f>HYPERLINK("https://www.library.pref.chiba.lg.jp/licsxp-iopac/WOpacMsgNewListToTifTilDetailAction.do?tilcod=1000000731360","房総の伝説")</f>
        <v>房総の伝説</v>
      </c>
      <c r="D542" s="42" t="s">
        <v>854</v>
      </c>
      <c r="E542" s="37" t="s">
        <v>855</v>
      </c>
      <c r="F542" s="37" t="s">
        <v>856</v>
      </c>
      <c r="G542" s="42" t="s">
        <v>857</v>
      </c>
      <c r="H542" s="42" t="s">
        <v>858</v>
      </c>
      <c r="I542" s="43" t="s">
        <v>944</v>
      </c>
      <c r="J542" s="37" t="s">
        <v>945</v>
      </c>
    </row>
    <row r="543" spans="1:10" ht="21">
      <c r="A543" s="1" t="s">
        <v>630</v>
      </c>
      <c r="B543" s="1" t="s">
        <v>1634</v>
      </c>
      <c r="C543" s="36" t="str">
        <f>HYPERLINK("https://www.library.pref.chiba.lg.jp/licsxp-iopac/WOpacMsgNewListToTifTilDetailAction.do?tilcod=1000000614584","安房の昔ばなし")</f>
        <v>安房の昔ばなし</v>
      </c>
      <c r="D543" s="12" t="s">
        <v>1242</v>
      </c>
      <c r="E543" s="13">
        <v>1986</v>
      </c>
      <c r="F543" s="11" t="s">
        <v>300</v>
      </c>
      <c r="G543" s="59" t="s">
        <v>5</v>
      </c>
      <c r="H543" s="1" t="s">
        <v>84</v>
      </c>
      <c r="I543" s="41" t="s">
        <v>86</v>
      </c>
      <c r="J543" s="10" t="s">
        <v>281</v>
      </c>
    </row>
    <row r="544" spans="1:10" ht="27">
      <c r="A544" s="42" t="s">
        <v>921</v>
      </c>
      <c r="B544" s="42" t="s">
        <v>1140</v>
      </c>
      <c r="C544" s="36" t="str">
        <f>HYPERLINK("https://www.library.pref.chiba.lg.jp/licsxp-iopac/WOpacMsgNewListToTifTilDetailAction.do?tilcod=1000000244875","千葉県妖怪奇異史談")</f>
        <v>千葉県妖怪奇異史談</v>
      </c>
      <c r="D544" s="42" t="s">
        <v>882</v>
      </c>
      <c r="E544" s="37" t="s">
        <v>883</v>
      </c>
      <c r="F544" s="61" t="s">
        <v>884</v>
      </c>
      <c r="G544" s="35" t="s">
        <v>878</v>
      </c>
      <c r="H544" s="42" t="s">
        <v>922</v>
      </c>
      <c r="I544" s="38" t="s">
        <v>946</v>
      </c>
      <c r="J544" s="37" t="s">
        <v>947</v>
      </c>
    </row>
    <row r="545" spans="1:10" ht="27">
      <c r="A545" s="42" t="s">
        <v>924</v>
      </c>
      <c r="B545" s="42" t="s">
        <v>1141</v>
      </c>
      <c r="C545" s="36" t="str">
        <f>HYPERLINK("https://www.library.pref.chiba.lg.jp/licsxp-iopac/WOpacMsgNewListToTifTilDetailAction.do?tilcod=1000000244875","千葉県妖怪奇異史談")</f>
        <v>千葉県妖怪奇異史談</v>
      </c>
      <c r="D545" s="42" t="s">
        <v>882</v>
      </c>
      <c r="E545" s="37" t="s">
        <v>883</v>
      </c>
      <c r="F545" s="61" t="s">
        <v>884</v>
      </c>
      <c r="G545" s="35" t="s">
        <v>878</v>
      </c>
      <c r="H545" s="42" t="s">
        <v>925</v>
      </c>
      <c r="I545" s="38" t="s">
        <v>948</v>
      </c>
      <c r="J545" s="37" t="s">
        <v>947</v>
      </c>
    </row>
    <row r="546" spans="1:10" ht="27">
      <c r="A546" s="35" t="s">
        <v>875</v>
      </c>
      <c r="B546" s="38" t="s">
        <v>1061</v>
      </c>
      <c r="C546" s="44" t="str">
        <f>HYPERLINK("https://www.library.pref.chiba.lg.jp/licsxp-iopac/WOpacMsgNewListToTifTilDetailAction.do?tilcod=1000000761885","房総の秘められた話、奇々怪々な話")</f>
        <v>房総の秘められた話、奇々怪々な話</v>
      </c>
      <c r="D546" s="35" t="s">
        <v>876</v>
      </c>
      <c r="E546" s="37">
        <v>1983</v>
      </c>
      <c r="F546" s="58" t="s">
        <v>877</v>
      </c>
      <c r="G546" s="38" t="s">
        <v>878</v>
      </c>
      <c r="H546" s="35" t="s">
        <v>879</v>
      </c>
      <c r="I546" s="35" t="s">
        <v>949</v>
      </c>
      <c r="J546" s="39" t="s">
        <v>947</v>
      </c>
    </row>
    <row r="547" spans="1:10" ht="27">
      <c r="A547" s="42" t="s">
        <v>881</v>
      </c>
      <c r="B547" s="42" t="s">
        <v>1635</v>
      </c>
      <c r="C547" s="36" t="str">
        <f>HYPERLINK("https://www.library.pref.chiba.lg.jp/licsxp-iopac/WOpacMsgNewListToTifTilDetailAction.do?tilcod=1000000244875","千葉県妖怪奇異史談")</f>
        <v>千葉県妖怪奇異史談</v>
      </c>
      <c r="D547" s="42" t="s">
        <v>882</v>
      </c>
      <c r="E547" s="37" t="s">
        <v>883</v>
      </c>
      <c r="F547" s="61" t="s">
        <v>884</v>
      </c>
      <c r="G547" s="35" t="s">
        <v>878</v>
      </c>
      <c r="H547" s="42" t="s">
        <v>885</v>
      </c>
      <c r="I547" s="38" t="s">
        <v>950</v>
      </c>
      <c r="J547" s="37" t="s">
        <v>947</v>
      </c>
    </row>
    <row r="548" spans="1:10" ht="27">
      <c r="A548" s="42" t="s">
        <v>951</v>
      </c>
      <c r="B548" s="42" t="s">
        <v>1636</v>
      </c>
      <c r="C548" s="36" t="str">
        <f>HYPERLINK("https://www.library.pref.chiba.lg.jp/licsxp-iopac/WOpacMsgNewListToTifTilDetailAction.do?tilcod=1000000773929","房総の民話")</f>
        <v>房総の民話</v>
      </c>
      <c r="D548" s="42" t="s">
        <v>869</v>
      </c>
      <c r="E548" s="37" t="s">
        <v>870</v>
      </c>
      <c r="F548" s="61" t="s">
        <v>871</v>
      </c>
      <c r="G548" s="42" t="s">
        <v>872</v>
      </c>
      <c r="H548" s="42" t="s">
        <v>952</v>
      </c>
      <c r="I548" s="43" t="s">
        <v>953</v>
      </c>
      <c r="J548" s="37" t="s">
        <v>947</v>
      </c>
    </row>
    <row r="549" spans="1:10" ht="27">
      <c r="A549" s="35" t="s">
        <v>954</v>
      </c>
      <c r="B549" s="35" t="s">
        <v>1637</v>
      </c>
      <c r="C549" s="62" t="str">
        <f>HYPERLINK("https://www.library.pref.chiba.lg.jp/licsxp-iopac/WOpacMsgNewListToTifTilDetailAction.do?tilcod=1000000579251","謎のなんじゃもんじゃ　千葉の民話")</f>
        <v>謎のなんじゃもんじゃ　千葉の民話</v>
      </c>
      <c r="D549" s="42" t="s">
        <v>955</v>
      </c>
      <c r="E549" s="37" t="s">
        <v>956</v>
      </c>
      <c r="F549" s="37" t="s">
        <v>957</v>
      </c>
      <c r="G549" s="42" t="s">
        <v>958</v>
      </c>
      <c r="H549" s="42" t="s">
        <v>959</v>
      </c>
      <c r="I549" s="38"/>
      <c r="J549" s="49" t="s">
        <v>960</v>
      </c>
    </row>
    <row r="550" spans="1:10" ht="27">
      <c r="A550" s="35" t="s">
        <v>961</v>
      </c>
      <c r="B550" s="64" t="s">
        <v>1638</v>
      </c>
      <c r="C550" s="44" t="str">
        <f>HYPERLINK("https://www.library.pref.chiba.lg.jp/licsxp-iopac/WOpacMsgNewListToTifTilDetailAction.do?tilcod=1000000761885","房総の秘められた話、奇々怪々な話")</f>
        <v>房総の秘められた話、奇々怪々な話</v>
      </c>
      <c r="D550" s="35" t="s">
        <v>876</v>
      </c>
      <c r="E550" s="37">
        <v>1983</v>
      </c>
      <c r="F550" s="58" t="s">
        <v>877</v>
      </c>
      <c r="G550" s="38" t="s">
        <v>878</v>
      </c>
      <c r="H550" s="35" t="s">
        <v>962</v>
      </c>
      <c r="I550" s="35" t="s">
        <v>963</v>
      </c>
      <c r="J550" s="39" t="s">
        <v>947</v>
      </c>
    </row>
    <row r="551" spans="1:10" ht="27">
      <c r="A551" s="42" t="s">
        <v>912</v>
      </c>
      <c r="B551" s="42" t="s">
        <v>1639</v>
      </c>
      <c r="C551" s="36" t="str">
        <f>HYPERLINK("https://www.library.pref.chiba.lg.jp/licsxp-iopac/WOpacMsgNewListToTifTilDetailAction.do?tilcod=1000000244875","千葉県妖怪奇異史談")</f>
        <v>千葉県妖怪奇異史談</v>
      </c>
      <c r="D551" s="42" t="s">
        <v>882</v>
      </c>
      <c r="E551" s="37" t="s">
        <v>883</v>
      </c>
      <c r="F551" s="61" t="s">
        <v>884</v>
      </c>
      <c r="G551" s="35" t="s">
        <v>878</v>
      </c>
      <c r="H551" s="42" t="s">
        <v>913</v>
      </c>
      <c r="I551" s="38" t="s">
        <v>964</v>
      </c>
      <c r="J551" s="37" t="s">
        <v>947</v>
      </c>
    </row>
    <row r="552" spans="1:10" ht="27">
      <c r="A552" s="35" t="s">
        <v>965</v>
      </c>
      <c r="B552" s="64" t="s">
        <v>1640</v>
      </c>
      <c r="C552" s="44" t="str">
        <f>HYPERLINK("https://www.library.pref.chiba.lg.jp/licsxp-iopac/WOpacMsgNewListToTifTilDetailAction.do?tilcod=1000000761885","房総の秘められた話、奇々怪々な話")</f>
        <v>房総の秘められた話、奇々怪々な話</v>
      </c>
      <c r="D552" s="35" t="s">
        <v>876</v>
      </c>
      <c r="E552" s="37">
        <v>1983</v>
      </c>
      <c r="F552" s="58" t="s">
        <v>877</v>
      </c>
      <c r="G552" s="38" t="s">
        <v>878</v>
      </c>
      <c r="H552" s="35" t="s">
        <v>966</v>
      </c>
      <c r="I552" s="35" t="s">
        <v>967</v>
      </c>
      <c r="J552" s="39" t="s">
        <v>947</v>
      </c>
    </row>
    <row r="553" spans="1:10" ht="13.5">
      <c r="A553" s="42" t="s">
        <v>968</v>
      </c>
      <c r="B553" s="42" t="s">
        <v>1641</v>
      </c>
      <c r="C553" s="36" t="str">
        <f>HYPERLINK("https://www.library.pref.chiba.lg.jp/licsxp-iopac/WOpacMsgNewListToTifTilDetailAction.do?tilcod=1000000731360","房総の伝説")</f>
        <v>房総の伝説</v>
      </c>
      <c r="D553" s="42" t="s">
        <v>854</v>
      </c>
      <c r="E553" s="37" t="s">
        <v>855</v>
      </c>
      <c r="F553" s="37" t="s">
        <v>856</v>
      </c>
      <c r="G553" s="42" t="s">
        <v>857</v>
      </c>
      <c r="H553" s="42" t="s">
        <v>858</v>
      </c>
      <c r="I553" s="43" t="s">
        <v>969</v>
      </c>
      <c r="J553" s="37" t="s">
        <v>960</v>
      </c>
    </row>
    <row r="554" spans="1:10" ht="27">
      <c r="A554" s="42" t="s">
        <v>970</v>
      </c>
      <c r="B554" s="42" t="s">
        <v>1642</v>
      </c>
      <c r="C554" s="36" t="str">
        <f>HYPERLINK("https://www.library.pref.chiba.lg.jp/licsxp-iopac/WOpacMsgNewListToTifTilDetailAction.do?tilcod=1000000244875","千葉県妖怪奇異史談")</f>
        <v>千葉県妖怪奇異史談</v>
      </c>
      <c r="D554" s="42" t="s">
        <v>882</v>
      </c>
      <c r="E554" s="37" t="s">
        <v>883</v>
      </c>
      <c r="F554" s="61" t="s">
        <v>884</v>
      </c>
      <c r="G554" s="35" t="s">
        <v>878</v>
      </c>
      <c r="H554" s="42" t="s">
        <v>971</v>
      </c>
      <c r="I554" s="38" t="s">
        <v>972</v>
      </c>
      <c r="J554" s="37" t="s">
        <v>947</v>
      </c>
    </row>
    <row r="555" spans="1:10" ht="13.5">
      <c r="A555" s="42" t="s">
        <v>973</v>
      </c>
      <c r="B555" s="42" t="s">
        <v>1643</v>
      </c>
      <c r="C555" s="36" t="str">
        <f>HYPERLINK("https://www.library.pref.chiba.lg.jp/licsxp-iopac/WOpacMsgNewListToTifTilDetailAction.do?tilcod=1000000731360","房総の伝説")</f>
        <v>房総の伝説</v>
      </c>
      <c r="D555" s="42" t="s">
        <v>854</v>
      </c>
      <c r="E555" s="37" t="s">
        <v>855</v>
      </c>
      <c r="F555" s="37" t="s">
        <v>856</v>
      </c>
      <c r="G555" s="42" t="s">
        <v>857</v>
      </c>
      <c r="H555" s="42" t="s">
        <v>858</v>
      </c>
      <c r="I555" s="43" t="s">
        <v>974</v>
      </c>
      <c r="J555" s="37" t="s">
        <v>975</v>
      </c>
    </row>
    <row r="556" spans="1:10" ht="21">
      <c r="A556" s="1" t="s">
        <v>656</v>
      </c>
      <c r="B556" s="1" t="s">
        <v>1180</v>
      </c>
      <c r="C556" s="40" t="str">
        <f>HYPERLINK("https://www.library.pref.chiba.lg.jp/licsxp-iopac/WOpacMsgNewListToTifTilDetailAction.do?tilcod=1000000663013","ふるさとお話の旅　３")</f>
        <v>ふるさとお話の旅　３</v>
      </c>
      <c r="D556" s="12" t="s">
        <v>29</v>
      </c>
      <c r="E556" s="13">
        <v>2005</v>
      </c>
      <c r="F556" s="11" t="s">
        <v>1111</v>
      </c>
      <c r="G556" s="59" t="s">
        <v>5</v>
      </c>
      <c r="H556" s="1" t="s">
        <v>30</v>
      </c>
      <c r="I556" s="41" t="s">
        <v>1644</v>
      </c>
      <c r="J556" s="10" t="s">
        <v>80</v>
      </c>
    </row>
    <row r="557" spans="1:10" ht="21">
      <c r="A557" s="1" t="s">
        <v>631</v>
      </c>
      <c r="B557" s="1" t="s">
        <v>1645</v>
      </c>
      <c r="C557" s="36" t="str">
        <f>HYPERLINK("https://www.library.pref.chiba.lg.jp/licsxp-iopac/WOpacMsgNewListToTifTilDetailAction.do?tilcod=1000000844473","房総むかしばなし　その１")</f>
        <v>房総むかしばなし　その１</v>
      </c>
      <c r="D557" s="12" t="s">
        <v>284</v>
      </c>
      <c r="E557" s="13">
        <v>1978</v>
      </c>
      <c r="F557" s="11" t="s">
        <v>297</v>
      </c>
      <c r="G557" s="59" t="s">
        <v>24</v>
      </c>
      <c r="H557" s="1" t="s">
        <v>25</v>
      </c>
      <c r="I557" s="41" t="s">
        <v>26</v>
      </c>
      <c r="J557" s="10" t="s">
        <v>80</v>
      </c>
    </row>
    <row r="558" spans="1:10" ht="21">
      <c r="A558" s="1" t="s">
        <v>632</v>
      </c>
      <c r="B558" s="1" t="s">
        <v>1646</v>
      </c>
      <c r="C558" s="40" t="str">
        <f>HYPERLINK("https://www.library.pref.chiba.lg.jp/licsxp-iopac/WOpacMsgNewListToTifTilDetailAction.do?tilcod=1000000905526","千葉のふるさとむかし話")</f>
        <v>千葉のふるさとむかし話</v>
      </c>
      <c r="D558" s="12" t="s">
        <v>926</v>
      </c>
      <c r="E558" s="13">
        <v>1992</v>
      </c>
      <c r="F558" s="11" t="s">
        <v>299</v>
      </c>
      <c r="G558" s="59" t="s">
        <v>5</v>
      </c>
      <c r="H558" s="1" t="s">
        <v>6</v>
      </c>
      <c r="I558" s="41" t="s">
        <v>79</v>
      </c>
      <c r="J558" s="10" t="s">
        <v>80</v>
      </c>
    </row>
    <row r="559" spans="1:10" ht="21">
      <c r="A559" s="1" t="s">
        <v>633</v>
      </c>
      <c r="B559" s="1" t="s">
        <v>1646</v>
      </c>
      <c r="C559" s="40" t="str">
        <f>HYPERLINK("https://www.library.pref.chiba.lg.jp/licsxp-iopac/WOpacMsgNewListToTifTilDetailAction.do?tilcod=1000000734293","房総の民話")</f>
        <v>房総の民話</v>
      </c>
      <c r="D559" s="12" t="s">
        <v>66</v>
      </c>
      <c r="E559" s="13">
        <v>1978</v>
      </c>
      <c r="F559" s="11" t="s">
        <v>297</v>
      </c>
      <c r="G559" s="59" t="s">
        <v>63</v>
      </c>
      <c r="H559" s="1" t="s">
        <v>6</v>
      </c>
      <c r="I559" s="41" t="s">
        <v>69</v>
      </c>
      <c r="J559" s="10" t="s">
        <v>80</v>
      </c>
    </row>
    <row r="560" spans="1:10" ht="21">
      <c r="A560" s="1" t="s">
        <v>633</v>
      </c>
      <c r="B560" s="1" t="s">
        <v>1646</v>
      </c>
      <c r="C560" s="36" t="str">
        <f>HYPERLINK("https://www.library.pref.chiba.lg.jp/licsxp-iopac/WOpacMsgNewListToTifTilDetailAction.do?tilcod=1000000614584","安房の昔ばなし")</f>
        <v>安房の昔ばなし</v>
      </c>
      <c r="D560" s="12" t="s">
        <v>10</v>
      </c>
      <c r="E560" s="13">
        <v>1986</v>
      </c>
      <c r="F560" s="11" t="s">
        <v>300</v>
      </c>
      <c r="G560" s="59" t="s">
        <v>5</v>
      </c>
      <c r="H560" s="1" t="s">
        <v>21</v>
      </c>
      <c r="I560" s="41" t="s">
        <v>91</v>
      </c>
      <c r="J560" s="10" t="s">
        <v>80</v>
      </c>
    </row>
    <row r="561" spans="1:10" ht="13.5">
      <c r="A561" s="42" t="s">
        <v>976</v>
      </c>
      <c r="B561" s="42" t="s">
        <v>1648</v>
      </c>
      <c r="C561" s="36" t="str">
        <f>HYPERLINK("https://www.library.pref.chiba.lg.jp/licsxp-iopac/WOpacMsgNewListToTifTilDetailAction.do?tilcod=1000000731360","房総の伝説")</f>
        <v>房総の伝説</v>
      </c>
      <c r="D561" s="42" t="s">
        <v>854</v>
      </c>
      <c r="E561" s="37" t="s">
        <v>855</v>
      </c>
      <c r="F561" s="37" t="s">
        <v>856</v>
      </c>
      <c r="G561" s="42" t="s">
        <v>857</v>
      </c>
      <c r="H561" s="42" t="s">
        <v>858</v>
      </c>
      <c r="I561" s="52" t="s">
        <v>977</v>
      </c>
      <c r="J561" s="53" t="s">
        <v>978</v>
      </c>
    </row>
    <row r="562" spans="1:10" ht="21">
      <c r="A562" s="1" t="s">
        <v>634</v>
      </c>
      <c r="B562" s="1" t="s">
        <v>1649</v>
      </c>
      <c r="C562" s="40" t="str">
        <f>HYPERLINK("https://www.library.pref.chiba.lg.jp/licsxp-iopac/WOpacMsgNewListToTifTilDetailAction.do?tilcod=1000000935337","千葉県ふるさとのむかし話")</f>
        <v>千葉県ふるさとのむかし話</v>
      </c>
      <c r="D562" s="12" t="s">
        <v>72</v>
      </c>
      <c r="E562" s="11">
        <v>1995</v>
      </c>
      <c r="F562" s="11" t="s">
        <v>295</v>
      </c>
      <c r="G562" s="59" t="s">
        <v>5</v>
      </c>
      <c r="H562" s="1" t="s">
        <v>56</v>
      </c>
      <c r="I562" s="41" t="s">
        <v>73</v>
      </c>
      <c r="J562" s="10" t="s">
        <v>80</v>
      </c>
    </row>
    <row r="563" spans="1:10" ht="21">
      <c r="A563" s="1" t="s">
        <v>635</v>
      </c>
      <c r="B563" s="1" t="s">
        <v>1650</v>
      </c>
      <c r="C563" s="40" t="str">
        <f>HYPERLINK("https://www.library.pref.chiba.lg.jp/licsxp-iopac/WOpacMsgNewListToTifTilDetailAction.do?tilcod=1000000734293","房総の民話")</f>
        <v>房総の民話</v>
      </c>
      <c r="D563" s="12" t="s">
        <v>66</v>
      </c>
      <c r="E563" s="13">
        <v>1978</v>
      </c>
      <c r="F563" s="11" t="s">
        <v>297</v>
      </c>
      <c r="G563" s="59" t="s">
        <v>63</v>
      </c>
      <c r="H563" s="1" t="s">
        <v>6</v>
      </c>
      <c r="I563" s="41" t="s">
        <v>69</v>
      </c>
      <c r="J563" s="10" t="s">
        <v>80</v>
      </c>
    </row>
    <row r="564" spans="1:10" ht="21">
      <c r="A564" s="1" t="s">
        <v>636</v>
      </c>
      <c r="B564" s="1" t="s">
        <v>1650</v>
      </c>
      <c r="C564" s="36" t="str">
        <f>HYPERLINK("https://www.library.pref.chiba.lg.jp/licsxp-iopac/WOpacMsgNewListToTifTilDetailAction.do?tilcod=1000000614584","安房の昔ばなし")</f>
        <v>安房の昔ばなし</v>
      </c>
      <c r="D564" s="12" t="s">
        <v>1651</v>
      </c>
      <c r="E564" s="13">
        <v>1986</v>
      </c>
      <c r="F564" s="11" t="s">
        <v>300</v>
      </c>
      <c r="G564" s="59" t="s">
        <v>5</v>
      </c>
      <c r="H564" s="1" t="s">
        <v>21</v>
      </c>
      <c r="I564" s="41" t="s">
        <v>91</v>
      </c>
      <c r="J564" s="10" t="s">
        <v>80</v>
      </c>
    </row>
    <row r="565" spans="1:10" ht="27">
      <c r="A565" s="35" t="s">
        <v>979</v>
      </c>
      <c r="B565" s="35" t="s">
        <v>1652</v>
      </c>
      <c r="C565" s="36" t="str">
        <f>HYPERLINK("https://www.library.pref.chiba.lg.jp/licsxp-iopac/WOpacMsgNewListToTifTilDetailAction.do?tilcod=1000000731360","房総の伝説")</f>
        <v>房総の伝説</v>
      </c>
      <c r="D565" s="42" t="s">
        <v>854</v>
      </c>
      <c r="E565" s="37" t="s">
        <v>855</v>
      </c>
      <c r="F565" s="37" t="s">
        <v>856</v>
      </c>
      <c r="G565" s="42" t="s">
        <v>857</v>
      </c>
      <c r="H565" s="42" t="s">
        <v>858</v>
      </c>
      <c r="I565" s="41" t="s">
        <v>980</v>
      </c>
      <c r="J565" s="49" t="s">
        <v>981</v>
      </c>
    </row>
    <row r="566" spans="1:10" ht="21">
      <c r="A566" s="1" t="s">
        <v>317</v>
      </c>
      <c r="B566" s="1" t="s">
        <v>1462</v>
      </c>
      <c r="C566" s="40" t="str">
        <f>HYPERLINK("https://www.library.pref.chiba.lg.jp/licsxp-iopac/WOpacMsgNewListToTifTilDetailAction.do?tilcod=1000000663013","ふるさとお話の旅　３")</f>
        <v>ふるさとお話の旅　３</v>
      </c>
      <c r="D566" s="12" t="s">
        <v>29</v>
      </c>
      <c r="E566" s="13">
        <v>2005</v>
      </c>
      <c r="F566" s="11" t="s">
        <v>1653</v>
      </c>
      <c r="G566" s="59" t="s">
        <v>5</v>
      </c>
      <c r="H566" s="1" t="s">
        <v>30</v>
      </c>
      <c r="I566" s="41" t="s">
        <v>1654</v>
      </c>
      <c r="J566" s="10" t="s">
        <v>80</v>
      </c>
    </row>
    <row r="567" spans="1:10" ht="21">
      <c r="A567" s="1" t="s">
        <v>637</v>
      </c>
      <c r="B567" s="1" t="s">
        <v>1655</v>
      </c>
      <c r="C567" s="40" t="str">
        <f>HYPERLINK("https://www.library.pref.chiba.lg.jp/licsxp-iopac/WOpacMsgNewListToTifTilDetailAction.do?tilcod=1000000855686","千葉の伝説")</f>
        <v>千葉の伝説</v>
      </c>
      <c r="D567" s="12" t="s">
        <v>51</v>
      </c>
      <c r="E567" s="13">
        <v>1981</v>
      </c>
      <c r="F567" s="11" t="s">
        <v>52</v>
      </c>
      <c r="G567" s="59" t="s">
        <v>5</v>
      </c>
      <c r="H567" s="1" t="s">
        <v>56</v>
      </c>
      <c r="I567" s="41" t="s">
        <v>305</v>
      </c>
      <c r="J567" s="10" t="s">
        <v>80</v>
      </c>
    </row>
    <row r="568" spans="1:10" ht="21">
      <c r="A568" s="1" t="s">
        <v>798</v>
      </c>
      <c r="B568" s="1" t="s">
        <v>1656</v>
      </c>
      <c r="C568" s="36" t="str">
        <f>HYPERLINK("https://www.library.pref.chiba.lg.jp/licsxp-iopac/WOpacMsgNewListToTifTilDetailAction.do?tilcod=1000000614584","安房の昔ばなし")</f>
        <v>安房の昔ばなし</v>
      </c>
      <c r="D568" s="12" t="s">
        <v>1657</v>
      </c>
      <c r="E568" s="13">
        <v>1986</v>
      </c>
      <c r="F568" s="11" t="s">
        <v>300</v>
      </c>
      <c r="G568" s="59" t="s">
        <v>5</v>
      </c>
      <c r="H568" s="1" t="s">
        <v>21</v>
      </c>
      <c r="I568" s="41" t="s">
        <v>306</v>
      </c>
      <c r="J568" s="10" t="s">
        <v>80</v>
      </c>
    </row>
    <row r="569" spans="1:10" ht="21">
      <c r="A569" s="1" t="s">
        <v>638</v>
      </c>
      <c r="B569" s="1" t="s">
        <v>1658</v>
      </c>
      <c r="C569" s="36" t="str">
        <f>HYPERLINK("https://www.library.pref.chiba.lg.jp/licsxp-iopac/WOpacMsgNewListToTifTilDetailAction.do?tilcod=1000000614584","安房の昔ばなし")</f>
        <v>安房の昔ばなし</v>
      </c>
      <c r="D569" s="12" t="s">
        <v>1659</v>
      </c>
      <c r="E569" s="13">
        <v>1986</v>
      </c>
      <c r="F569" s="11" t="s">
        <v>300</v>
      </c>
      <c r="G569" s="59" t="s">
        <v>5</v>
      </c>
      <c r="H569" s="1" t="s">
        <v>21</v>
      </c>
      <c r="I569" s="41"/>
      <c r="J569" s="10" t="s">
        <v>80</v>
      </c>
    </row>
    <row r="570" spans="1:10" ht="42">
      <c r="A570" s="35" t="s">
        <v>982</v>
      </c>
      <c r="B570" s="35" t="s">
        <v>1660</v>
      </c>
      <c r="C570" s="36" t="str">
        <f>HYPERLINK("https://www.library.pref.chiba.lg.jp/licsxp-iopac/WOpacMsgNewListToTifTilDetailAction.do?tilcod=1000000886364","房総・民話撰")</f>
        <v>房総・民話撰</v>
      </c>
      <c r="D570" s="35" t="s">
        <v>888</v>
      </c>
      <c r="E570" s="45" t="s">
        <v>889</v>
      </c>
      <c r="F570" s="58" t="s">
        <v>1661</v>
      </c>
      <c r="G570" s="35" t="s">
        <v>891</v>
      </c>
      <c r="H570" s="35" t="s">
        <v>983</v>
      </c>
      <c r="I570" s="43" t="s">
        <v>984</v>
      </c>
      <c r="J570" s="45" t="s">
        <v>985</v>
      </c>
    </row>
    <row r="571" spans="1:10" ht="27">
      <c r="A571" s="35" t="s">
        <v>986</v>
      </c>
      <c r="B571" s="38" t="s">
        <v>1662</v>
      </c>
      <c r="C571" s="44" t="str">
        <f>HYPERLINK("https://www.library.pref.chiba.lg.jp/licsxp-iopac/WOpacMsgNewListToTifTilDetailAction.do?tilcod=1000000761885","房総の秘められた話、奇々怪々な話")</f>
        <v>房総の秘められた話、奇々怪々な話</v>
      </c>
      <c r="D571" s="35" t="s">
        <v>876</v>
      </c>
      <c r="E571" s="37">
        <v>1983</v>
      </c>
      <c r="F571" s="58" t="s">
        <v>877</v>
      </c>
      <c r="G571" s="38" t="s">
        <v>878</v>
      </c>
      <c r="H571" s="35" t="s">
        <v>987</v>
      </c>
      <c r="I571" s="35" t="s">
        <v>988</v>
      </c>
      <c r="J571" s="39" t="s">
        <v>989</v>
      </c>
    </row>
    <row r="572" spans="1:10" ht="27">
      <c r="A572" s="42" t="s">
        <v>990</v>
      </c>
      <c r="B572" s="42" t="s">
        <v>1663</v>
      </c>
      <c r="C572" s="36" t="str">
        <f>HYPERLINK("https://www.library.pref.chiba.lg.jp/licsxp-iopac/WOpacMsgNewListToTifTilDetailAction.do?tilcod=1000000731360","房総の伝説")</f>
        <v>房総の伝説</v>
      </c>
      <c r="D572" s="42" t="s">
        <v>854</v>
      </c>
      <c r="E572" s="37" t="s">
        <v>855</v>
      </c>
      <c r="F572" s="37" t="s">
        <v>856</v>
      </c>
      <c r="G572" s="42" t="s">
        <v>857</v>
      </c>
      <c r="H572" s="42" t="s">
        <v>858</v>
      </c>
      <c r="I572" s="43" t="s">
        <v>991</v>
      </c>
      <c r="J572" s="37" t="s">
        <v>992</v>
      </c>
    </row>
    <row r="573" spans="1:10" ht="27">
      <c r="A573" s="42" t="s">
        <v>993</v>
      </c>
      <c r="B573" s="42" t="s">
        <v>1646</v>
      </c>
      <c r="C573" s="36" t="str">
        <f>HYPERLINK("https://www.library.pref.chiba.lg.jp/licsxp-iopac/WOpacMsgNewListToTifTilDetailAction.do?tilcod=1000000773929","房総の民話")</f>
        <v>房総の民話</v>
      </c>
      <c r="D573" s="42" t="s">
        <v>869</v>
      </c>
      <c r="E573" s="37" t="s">
        <v>870</v>
      </c>
      <c r="F573" s="61" t="s">
        <v>871</v>
      </c>
      <c r="G573" s="42" t="s">
        <v>872</v>
      </c>
      <c r="H573" s="42" t="s">
        <v>989</v>
      </c>
      <c r="I573" s="43" t="s">
        <v>994</v>
      </c>
      <c r="J573" s="37" t="s">
        <v>989</v>
      </c>
    </row>
    <row r="574" spans="1:10" ht="27">
      <c r="A574" s="35" t="s">
        <v>995</v>
      </c>
      <c r="B574" s="63" t="s">
        <v>1664</v>
      </c>
      <c r="C574" s="36" t="str">
        <f>HYPERLINK("https://www.library.pref.chiba.lg.jp/licsxp-iopac/WOpacMsgNewListToTifTilDetailAction.do?tilcod=1000000886364","房総・民話撰")</f>
        <v>房総・民話撰</v>
      </c>
      <c r="D574" s="35" t="s">
        <v>1665</v>
      </c>
      <c r="E574" s="45" t="s">
        <v>889</v>
      </c>
      <c r="F574" s="58" t="s">
        <v>1661</v>
      </c>
      <c r="G574" s="35" t="s">
        <v>891</v>
      </c>
      <c r="H574" s="35" t="s">
        <v>983</v>
      </c>
      <c r="I574" s="38" t="s">
        <v>984</v>
      </c>
      <c r="J574" s="45" t="s">
        <v>985</v>
      </c>
    </row>
    <row r="575" spans="1:10" ht="21">
      <c r="A575" s="1" t="s">
        <v>1666</v>
      </c>
      <c r="B575" s="1" t="s">
        <v>1666</v>
      </c>
      <c r="C575" s="36" t="str">
        <f>HYPERLINK("https://www.library.pref.chiba.lg.jp/licsxp-iopac/WOpacMsgNewListToTifTilDetailAction.do?tilcod=1000000731360","房総の伝説")</f>
        <v>房総の伝説</v>
      </c>
      <c r="D575" s="1" t="s">
        <v>854</v>
      </c>
      <c r="E575" s="10" t="s">
        <v>855</v>
      </c>
      <c r="F575" s="10" t="s">
        <v>856</v>
      </c>
      <c r="G575" s="1" t="s">
        <v>857</v>
      </c>
      <c r="H575" s="1" t="s">
        <v>858</v>
      </c>
      <c r="I575" s="47" t="s">
        <v>1667</v>
      </c>
      <c r="J575" s="37" t="s">
        <v>992</v>
      </c>
    </row>
    <row r="576" spans="1:10" ht="27">
      <c r="A576" s="35" t="s">
        <v>996</v>
      </c>
      <c r="B576" s="38" t="s">
        <v>1668</v>
      </c>
      <c r="C576" s="44" t="str">
        <f>HYPERLINK("https://www.library.pref.chiba.lg.jp/licsxp-iopac/WOpacMsgNewListToTifTilDetailAction.do?tilcod=1000000761885","房総の秘められた話、奇々怪々な話")</f>
        <v>房総の秘められた話、奇々怪々な話</v>
      </c>
      <c r="D576" s="35" t="s">
        <v>876</v>
      </c>
      <c r="E576" s="37">
        <v>1983</v>
      </c>
      <c r="F576" s="58" t="s">
        <v>877</v>
      </c>
      <c r="G576" s="38" t="s">
        <v>878</v>
      </c>
      <c r="H576" s="35" t="s">
        <v>997</v>
      </c>
      <c r="I576" s="35" t="s">
        <v>988</v>
      </c>
      <c r="J576" s="39" t="s">
        <v>989</v>
      </c>
    </row>
    <row r="577" spans="1:10" ht="27">
      <c r="A577" s="42" t="s">
        <v>998</v>
      </c>
      <c r="B577" s="42" t="s">
        <v>1669</v>
      </c>
      <c r="C577" s="36" t="str">
        <f>HYPERLINK("https://www.library.pref.chiba.lg.jp/licsxp-iopac/WOpacMsgNewListToTifTilDetailAction.do?tilcod=1000000244875","千葉県妖怪奇異史談")</f>
        <v>千葉県妖怪奇異史談</v>
      </c>
      <c r="D577" s="42" t="s">
        <v>882</v>
      </c>
      <c r="E577" s="37" t="s">
        <v>883</v>
      </c>
      <c r="F577" s="61" t="s">
        <v>884</v>
      </c>
      <c r="G577" s="35" t="s">
        <v>878</v>
      </c>
      <c r="H577" s="42" t="s">
        <v>999</v>
      </c>
      <c r="I577" s="38" t="s">
        <v>1000</v>
      </c>
      <c r="J577" s="37" t="s">
        <v>989</v>
      </c>
    </row>
    <row r="578" spans="1:10" ht="21">
      <c r="A578" s="1" t="s">
        <v>639</v>
      </c>
      <c r="B578" s="1" t="s">
        <v>1670</v>
      </c>
      <c r="C578" s="36" t="str">
        <f>HYPERLINK("https://www.library.pref.chiba.lg.jp/licsxp-iopac/WOpacMsgNewListToTifTilDetailAction.do?tilcod=1000000614584","安房の昔ばなし")</f>
        <v>安房の昔ばなし</v>
      </c>
      <c r="D578" s="12" t="s">
        <v>1657</v>
      </c>
      <c r="E578" s="13">
        <v>1986</v>
      </c>
      <c r="F578" s="11" t="s">
        <v>300</v>
      </c>
      <c r="G578" s="59" t="s">
        <v>5</v>
      </c>
      <c r="H578" s="1" t="s">
        <v>17</v>
      </c>
      <c r="I578" s="41" t="s">
        <v>26</v>
      </c>
      <c r="J578" s="10" t="s">
        <v>68</v>
      </c>
    </row>
    <row r="579" spans="1:10" ht="21">
      <c r="A579" s="1" t="s">
        <v>640</v>
      </c>
      <c r="B579" s="1" t="s">
        <v>1671</v>
      </c>
      <c r="C579" s="36" t="str">
        <f>HYPERLINK("https://www.library.pref.chiba.lg.jp/licsxp-iopac/WOpacMsgNewListToTifTilDetailAction.do?tilcod=1000000614584","安房の昔ばなし")</f>
        <v>安房の昔ばなし</v>
      </c>
      <c r="D579" s="12" t="s">
        <v>10</v>
      </c>
      <c r="E579" s="13">
        <v>1986</v>
      </c>
      <c r="F579" s="11" t="s">
        <v>300</v>
      </c>
      <c r="G579" s="59" t="s">
        <v>5</v>
      </c>
      <c r="H579" s="1" t="s">
        <v>17</v>
      </c>
      <c r="I579" s="41"/>
      <c r="J579" s="10" t="s">
        <v>68</v>
      </c>
    </row>
    <row r="580" spans="1:10" ht="21">
      <c r="A580" s="1" t="s">
        <v>1001</v>
      </c>
      <c r="B580" s="1" t="s">
        <v>1201</v>
      </c>
      <c r="C580" s="40" t="str">
        <f>HYPERLINK("https://www.library.pref.chiba.lg.jp/licsxp-iopac/WOpacMsgNewListToTifTilDetailAction.do?tilcod=1000000663013","ふるさとお話の旅　３")</f>
        <v>ふるさとお話の旅　３</v>
      </c>
      <c r="D580" s="12" t="s">
        <v>29</v>
      </c>
      <c r="E580" s="13">
        <v>2005</v>
      </c>
      <c r="F580" s="11" t="s">
        <v>659</v>
      </c>
      <c r="G580" s="59" t="s">
        <v>5</v>
      </c>
      <c r="H580" s="1" t="s">
        <v>30</v>
      </c>
      <c r="I580" s="41" t="s">
        <v>278</v>
      </c>
      <c r="J580" s="10" t="s">
        <v>68</v>
      </c>
    </row>
    <row r="581" spans="1:10" ht="21">
      <c r="A581" s="1" t="s">
        <v>1672</v>
      </c>
      <c r="B581" s="1" t="s">
        <v>1673</v>
      </c>
      <c r="C581" s="40" t="str">
        <f>HYPERLINK("https://www.library.pref.chiba.lg.jp/licsxp-iopac/WOpacMsgNewListToTifTilDetailAction.do?tilcod=1000000663013","ふるさとお話の旅　３")</f>
        <v>ふるさとお話の旅　３</v>
      </c>
      <c r="D581" s="12" t="s">
        <v>29</v>
      </c>
      <c r="E581" s="13">
        <v>2005</v>
      </c>
      <c r="F581" s="11" t="s">
        <v>1674</v>
      </c>
      <c r="G581" s="59" t="s">
        <v>5</v>
      </c>
      <c r="H581" s="1" t="s">
        <v>30</v>
      </c>
      <c r="I581" s="41" t="s">
        <v>33</v>
      </c>
      <c r="J581" s="10" t="s">
        <v>68</v>
      </c>
    </row>
    <row r="582" spans="1:10" ht="21">
      <c r="A582" s="1" t="s">
        <v>674</v>
      </c>
      <c r="B582" s="1" t="s">
        <v>1357</v>
      </c>
      <c r="C582" s="40" t="str">
        <f>HYPERLINK("https://www.library.pref.chiba.lg.jp/licsxp-iopac/WOpacMsgNewListToTifTilDetailAction.do?tilcod=1000000663013","ふるさとお話の旅　３")</f>
        <v>ふるさとお話の旅　３</v>
      </c>
      <c r="D582" s="12" t="s">
        <v>29</v>
      </c>
      <c r="E582" s="13">
        <v>2005</v>
      </c>
      <c r="F582" s="11" t="s">
        <v>659</v>
      </c>
      <c r="G582" s="59" t="s">
        <v>5</v>
      </c>
      <c r="H582" s="1" t="s">
        <v>30</v>
      </c>
      <c r="I582" s="41" t="s">
        <v>36</v>
      </c>
      <c r="J582" s="10" t="s">
        <v>68</v>
      </c>
    </row>
    <row r="583" spans="1:10" ht="21">
      <c r="A583" s="1" t="s">
        <v>641</v>
      </c>
      <c r="B583" s="1" t="s">
        <v>1675</v>
      </c>
      <c r="C583" s="40" t="str">
        <f>HYPERLINK("https://www.library.pref.chiba.lg.jp/licsxp-iopac/WOpacMsgNewListToTifTilDetailAction.do?tilcod=1000000905526","千葉のふるさとむかし話")</f>
        <v>千葉のふるさとむかし話</v>
      </c>
      <c r="D583" s="12" t="s">
        <v>926</v>
      </c>
      <c r="E583" s="13">
        <v>1992</v>
      </c>
      <c r="F583" s="11" t="s">
        <v>299</v>
      </c>
      <c r="G583" s="59" t="s">
        <v>5</v>
      </c>
      <c r="H583" s="1" t="s">
        <v>17</v>
      </c>
      <c r="I583" s="41" t="s">
        <v>26</v>
      </c>
      <c r="J583" s="10" t="s">
        <v>68</v>
      </c>
    </row>
    <row r="584" spans="1:10" ht="21">
      <c r="A584" s="1" t="s">
        <v>642</v>
      </c>
      <c r="B584" s="1" t="s">
        <v>1676</v>
      </c>
      <c r="C584" s="36" t="str">
        <f>HYPERLINK("https://www.library.pref.chiba.lg.jp/licsxp-iopac/WOpacMsgNewListToTifTilDetailAction.do?tilcod=1000000614584","安房の昔ばなし")</f>
        <v>安房の昔ばなし</v>
      </c>
      <c r="D584" s="12" t="s">
        <v>1624</v>
      </c>
      <c r="E584" s="13">
        <v>1986</v>
      </c>
      <c r="F584" s="11" t="s">
        <v>300</v>
      </c>
      <c r="G584" s="59" t="s">
        <v>5</v>
      </c>
      <c r="H584" s="1" t="s">
        <v>17</v>
      </c>
      <c r="I584" s="41"/>
      <c r="J584" s="10" t="s">
        <v>68</v>
      </c>
    </row>
    <row r="585" spans="1:10" ht="21">
      <c r="A585" s="1" t="s">
        <v>1677</v>
      </c>
      <c r="B585" s="1" t="s">
        <v>1678</v>
      </c>
      <c r="C585" s="40" t="str">
        <f>HYPERLINK("https://www.library.pref.chiba.lg.jp/licsxp-iopac/WOpacMsgNewListToTifTilDetailAction.do?tilcod=1000000663013","ふるさとお話の旅　３")</f>
        <v>ふるさとお話の旅　３</v>
      </c>
      <c r="D585" s="12" t="s">
        <v>29</v>
      </c>
      <c r="E585" s="13">
        <v>2005</v>
      </c>
      <c r="F585" s="11" t="s">
        <v>1358</v>
      </c>
      <c r="G585" s="59" t="s">
        <v>5</v>
      </c>
      <c r="H585" s="1" t="s">
        <v>30</v>
      </c>
      <c r="I585" s="41" t="s">
        <v>279</v>
      </c>
      <c r="J585" s="10" t="s">
        <v>68</v>
      </c>
    </row>
    <row r="586" spans="1:10" ht="21">
      <c r="A586" s="1" t="s">
        <v>1679</v>
      </c>
      <c r="B586" s="1" t="s">
        <v>1680</v>
      </c>
      <c r="C586" s="40" t="str">
        <f>HYPERLINK("https://www.library.pref.chiba.lg.jp/licsxp-iopac/WOpacMsgNewListToTifTilDetailAction.do?tilcod=1000000663013","ふるさとお話の旅　３")</f>
        <v>ふるさとお話の旅　３</v>
      </c>
      <c r="D586" s="12" t="s">
        <v>29</v>
      </c>
      <c r="E586" s="13">
        <v>2005</v>
      </c>
      <c r="F586" s="11" t="s">
        <v>1358</v>
      </c>
      <c r="G586" s="59" t="s">
        <v>5</v>
      </c>
      <c r="H586" s="1" t="s">
        <v>30</v>
      </c>
      <c r="I586" s="41" t="s">
        <v>33</v>
      </c>
      <c r="J586" s="10" t="s">
        <v>68</v>
      </c>
    </row>
    <row r="587" spans="1:10" ht="21">
      <c r="A587" s="1" t="s">
        <v>1681</v>
      </c>
      <c r="B587" s="1" t="s">
        <v>1682</v>
      </c>
      <c r="C587" s="36" t="str">
        <f>HYPERLINK("https://www.library.pref.chiba.lg.jp/licsxp-iopac/WOpacMsgNewListToTifTilDetailAction.do?tilcod=1000000614584","安房の昔ばなし")</f>
        <v>安房の昔ばなし</v>
      </c>
      <c r="D587" s="12" t="s">
        <v>1624</v>
      </c>
      <c r="E587" s="13">
        <v>1986</v>
      </c>
      <c r="F587" s="11" t="s">
        <v>300</v>
      </c>
      <c r="G587" s="59" t="s">
        <v>5</v>
      </c>
      <c r="H587" s="1" t="s">
        <v>17</v>
      </c>
      <c r="I587" s="41"/>
      <c r="J587" s="10" t="s">
        <v>68</v>
      </c>
    </row>
    <row r="588" spans="1:10" ht="21">
      <c r="A588" s="1" t="s">
        <v>804</v>
      </c>
      <c r="B588" s="1" t="s">
        <v>1683</v>
      </c>
      <c r="C588" s="40" t="str">
        <f>HYPERLINK("https://www.library.pref.chiba.lg.jp/licsxp-iopac/WOpacMsgNewListToTifTilDetailAction.do?tilcod=1000000663013","ふるさとお話の旅　３")</f>
        <v>ふるさとお話の旅　３</v>
      </c>
      <c r="D588" s="12" t="s">
        <v>29</v>
      </c>
      <c r="E588" s="13">
        <v>2005</v>
      </c>
      <c r="F588" s="11" t="s">
        <v>1358</v>
      </c>
      <c r="G588" s="59" t="s">
        <v>5</v>
      </c>
      <c r="H588" s="1" t="s">
        <v>30</v>
      </c>
      <c r="I588" s="41" t="s">
        <v>33</v>
      </c>
      <c r="J588" s="10" t="s">
        <v>68</v>
      </c>
    </row>
    <row r="589" spans="1:10" ht="21">
      <c r="A589" s="1" t="s">
        <v>801</v>
      </c>
      <c r="B589" s="1" t="s">
        <v>1684</v>
      </c>
      <c r="C589" s="40" t="str">
        <f>HYPERLINK("https://www.library.pref.chiba.lg.jp/licsxp-iopac/WOpacMsgNewListToTifTilDetailAction.do?tilcod=1000000663013","ふるさとお話の旅　３")</f>
        <v>ふるさとお話の旅　３</v>
      </c>
      <c r="D589" s="12" t="s">
        <v>29</v>
      </c>
      <c r="E589" s="13">
        <v>2005</v>
      </c>
      <c r="F589" s="11" t="s">
        <v>1358</v>
      </c>
      <c r="G589" s="59" t="s">
        <v>5</v>
      </c>
      <c r="H589" s="1" t="s">
        <v>30</v>
      </c>
      <c r="I589" s="41" t="s">
        <v>280</v>
      </c>
      <c r="J589" s="10" t="s">
        <v>68</v>
      </c>
    </row>
    <row r="590" spans="1:10" ht="21">
      <c r="A590" s="1" t="s">
        <v>802</v>
      </c>
      <c r="B590" s="1" t="s">
        <v>1685</v>
      </c>
      <c r="C590" s="40" t="str">
        <f>HYPERLINK("https://www.library.pref.chiba.lg.jp/licsxp-iopac/WOpacMsgNewListToTifTilDetailAction.do?tilcod=1000000663013","ふるさとお話の旅　３")</f>
        <v>ふるさとお話の旅　３</v>
      </c>
      <c r="D590" s="12" t="s">
        <v>29</v>
      </c>
      <c r="E590" s="13">
        <v>2005</v>
      </c>
      <c r="F590" s="11" t="s">
        <v>1358</v>
      </c>
      <c r="G590" s="59" t="s">
        <v>5</v>
      </c>
      <c r="H590" s="1" t="s">
        <v>30</v>
      </c>
      <c r="I590" s="41" t="s">
        <v>33</v>
      </c>
      <c r="J590" s="10" t="s">
        <v>68</v>
      </c>
    </row>
    <row r="591" spans="1:10" ht="21">
      <c r="A591" s="1" t="s">
        <v>799</v>
      </c>
      <c r="B591" s="1" t="s">
        <v>1686</v>
      </c>
      <c r="C591" s="36" t="str">
        <f>HYPERLINK("https://www.library.pref.chiba.lg.jp/licsxp-iopac/WOpacMsgNewListToTifTilDetailAction.do?tilcod=1000000672568","読みがたり千葉のむかし話")</f>
        <v>読みがたり千葉のむかし話</v>
      </c>
      <c r="D591" s="12" t="s">
        <v>51</v>
      </c>
      <c r="E591" s="13">
        <v>2005</v>
      </c>
      <c r="F591" s="11" t="s">
        <v>298</v>
      </c>
      <c r="G591" s="59" t="s">
        <v>5</v>
      </c>
      <c r="H591" s="1" t="s">
        <v>9</v>
      </c>
      <c r="I591" s="41" t="s">
        <v>28</v>
      </c>
      <c r="J591" s="10" t="s">
        <v>68</v>
      </c>
    </row>
    <row r="592" spans="1:10" ht="21">
      <c r="A592" s="1" t="s">
        <v>643</v>
      </c>
      <c r="B592" s="1" t="s">
        <v>1686</v>
      </c>
      <c r="C592" s="40" t="str">
        <f>HYPERLINK("https://www.library.pref.chiba.lg.jp/licsxp-iopac/WOpacMsgNewListToTifTilDetailAction.do?tilcod=1000000454818","千葉のむかし話　改訂版")</f>
        <v>千葉のむかし話　改訂版</v>
      </c>
      <c r="D592" s="12" t="s">
        <v>27</v>
      </c>
      <c r="E592" s="13">
        <v>1986</v>
      </c>
      <c r="F592" s="11" t="s">
        <v>52</v>
      </c>
      <c r="G592" s="59" t="s">
        <v>8</v>
      </c>
      <c r="H592" s="1" t="s">
        <v>9</v>
      </c>
      <c r="I592" s="41" t="s">
        <v>26</v>
      </c>
      <c r="J592" s="10" t="s">
        <v>68</v>
      </c>
    </row>
    <row r="593" spans="1:10" ht="21">
      <c r="A593" s="1" t="s">
        <v>644</v>
      </c>
      <c r="B593" s="1" t="s">
        <v>1687</v>
      </c>
      <c r="C593" s="40" t="str">
        <f>HYPERLINK("https://www.library.pref.chiba.lg.jp/licsxp-iopac/WOpacMsgNewListToTifTilDetailAction.do?tilcod=1000000734293","房総の民話")</f>
        <v>房総の民話</v>
      </c>
      <c r="D593" s="12" t="s">
        <v>66</v>
      </c>
      <c r="E593" s="13">
        <v>1978</v>
      </c>
      <c r="F593" s="11" t="s">
        <v>297</v>
      </c>
      <c r="G593" s="59" t="s">
        <v>63</v>
      </c>
      <c r="H593" s="1" t="s">
        <v>6</v>
      </c>
      <c r="I593" s="41" t="s">
        <v>26</v>
      </c>
      <c r="J593" s="10" t="s">
        <v>68</v>
      </c>
    </row>
    <row r="594" spans="1:10" ht="21">
      <c r="A594" s="1" t="s">
        <v>800</v>
      </c>
      <c r="B594" s="1" t="s">
        <v>1688</v>
      </c>
      <c r="C594" s="40" t="str">
        <f>HYPERLINK("https://www.library.pref.chiba.lg.jp/licsxp-iopac/WOpacMsgNewListToTifTilDetailAction.do?tilcod=1000000734293","房総の民話")</f>
        <v>房総の民話</v>
      </c>
      <c r="D594" s="12" t="s">
        <v>66</v>
      </c>
      <c r="E594" s="13">
        <v>1978</v>
      </c>
      <c r="F594" s="11" t="s">
        <v>297</v>
      </c>
      <c r="G594" s="59" t="s">
        <v>63</v>
      </c>
      <c r="H594" s="1" t="s">
        <v>6</v>
      </c>
      <c r="I594" s="41" t="s">
        <v>26</v>
      </c>
      <c r="J594" s="10" t="s">
        <v>68</v>
      </c>
    </row>
    <row r="595" spans="1:10" ht="21">
      <c r="A595" s="1" t="s">
        <v>645</v>
      </c>
      <c r="B595" s="1" t="s">
        <v>1689</v>
      </c>
      <c r="C595" s="40" t="str">
        <f>HYPERLINK("https://www.library.pref.chiba.lg.jp/licsxp-iopac/WOpacMsgNewListToTifTilDetailAction.do?tilcod=1000000734293","房総の民話")</f>
        <v>房総の民話</v>
      </c>
      <c r="D595" s="12" t="s">
        <v>66</v>
      </c>
      <c r="E595" s="13">
        <v>1978</v>
      </c>
      <c r="F595" s="11" t="s">
        <v>297</v>
      </c>
      <c r="G595" s="59" t="s">
        <v>63</v>
      </c>
      <c r="H595" s="1" t="s">
        <v>6</v>
      </c>
      <c r="I595" s="41" t="s">
        <v>26</v>
      </c>
      <c r="J595" s="10" t="s">
        <v>68</v>
      </c>
    </row>
    <row r="596" spans="1:10" ht="21">
      <c r="A596" s="1" t="s">
        <v>646</v>
      </c>
      <c r="B596" s="1" t="s">
        <v>1690</v>
      </c>
      <c r="C596" s="40" t="str">
        <f>HYPERLINK("https://www.library.pref.chiba.lg.jp/licsxp-iopac/WOpacMsgNewListToTifTilDetailAction.do?tilcod=1000000734293","房総の民話")</f>
        <v>房総の民話</v>
      </c>
      <c r="D596" s="12" t="s">
        <v>66</v>
      </c>
      <c r="E596" s="13">
        <v>1978</v>
      </c>
      <c r="F596" s="11" t="s">
        <v>297</v>
      </c>
      <c r="G596" s="59" t="s">
        <v>63</v>
      </c>
      <c r="H596" s="1" t="s">
        <v>67</v>
      </c>
      <c r="I596" s="41" t="s">
        <v>26</v>
      </c>
      <c r="J596" s="10" t="s">
        <v>68</v>
      </c>
    </row>
    <row r="597" spans="1:10" ht="21">
      <c r="A597" s="1" t="s">
        <v>803</v>
      </c>
      <c r="B597" s="1" t="s">
        <v>1691</v>
      </c>
      <c r="C597" s="40" t="str">
        <f>HYPERLINK("https://www.library.pref.chiba.lg.jp/licsxp-iopac/WOpacMsgNewListToTifTilDetailAction.do?tilcod=1000000663013","ふるさとお話の旅　３")</f>
        <v>ふるさとお話の旅　３</v>
      </c>
      <c r="D597" s="12" t="s">
        <v>29</v>
      </c>
      <c r="E597" s="13">
        <v>2005</v>
      </c>
      <c r="F597" s="11" t="s">
        <v>1358</v>
      </c>
      <c r="G597" s="59" t="s">
        <v>5</v>
      </c>
      <c r="H597" s="1" t="s">
        <v>30</v>
      </c>
      <c r="I597" s="41" t="s">
        <v>283</v>
      </c>
      <c r="J597" s="10" t="s">
        <v>68</v>
      </c>
    </row>
    <row r="598" spans="1:10" ht="21">
      <c r="A598" s="1" t="s">
        <v>647</v>
      </c>
      <c r="B598" s="1" t="s">
        <v>1692</v>
      </c>
      <c r="C598" s="40" t="str">
        <f>HYPERLINK("https://www.library.pref.chiba.lg.jp/licsxp-iopac/WOpacMsgNewListToTifTilDetailAction.do?tilcod=1000000663013","ふるさとお話の旅　３")</f>
        <v>ふるさとお話の旅　３</v>
      </c>
      <c r="D598" s="12" t="s">
        <v>29</v>
      </c>
      <c r="E598" s="13">
        <v>2005</v>
      </c>
      <c r="F598" s="11" t="s">
        <v>1358</v>
      </c>
      <c r="G598" s="59" t="s">
        <v>5</v>
      </c>
      <c r="H598" s="1" t="s">
        <v>30</v>
      </c>
      <c r="I598" s="41" t="s">
        <v>28</v>
      </c>
      <c r="J598" s="10" t="s">
        <v>68</v>
      </c>
    </row>
    <row r="599" spans="1:10" ht="21">
      <c r="A599" s="1" t="s">
        <v>584</v>
      </c>
      <c r="B599" s="1" t="s">
        <v>1693</v>
      </c>
      <c r="C599" s="40" t="str">
        <f>HYPERLINK("https://www.library.pref.chiba.lg.jp/licsxp-iopac/WOpacMsgNewListToTifTilDetailAction.do?tilcod=1000000663013","ふるさとお話の旅　３")</f>
        <v>ふるさとお話の旅　３</v>
      </c>
      <c r="D599" s="12" t="s">
        <v>29</v>
      </c>
      <c r="E599" s="13">
        <v>2005</v>
      </c>
      <c r="F599" s="11" t="s">
        <v>1358</v>
      </c>
      <c r="G599" s="59" t="s">
        <v>5</v>
      </c>
      <c r="H599" s="1" t="s">
        <v>30</v>
      </c>
      <c r="I599" s="41" t="s">
        <v>33</v>
      </c>
      <c r="J599" s="10" t="s">
        <v>68</v>
      </c>
    </row>
    <row r="600" spans="1:10" ht="42">
      <c r="A600" s="1" t="s">
        <v>648</v>
      </c>
      <c r="B600" s="1" t="s">
        <v>1694</v>
      </c>
      <c r="C600" s="40" t="str">
        <f>HYPERLINK("https://www.library.pref.chiba.lg.jp/licsxp-iopac/WOpacMsgNewListToTifTilDetailAction.do?tilcod=1000000663013","ふるさとお話の旅　３")</f>
        <v>ふるさとお話の旅　３</v>
      </c>
      <c r="D600" s="12" t="s">
        <v>29</v>
      </c>
      <c r="E600" s="13">
        <v>2005</v>
      </c>
      <c r="F600" s="11" t="s">
        <v>1695</v>
      </c>
      <c r="G600" s="59" t="s">
        <v>5</v>
      </c>
      <c r="H600" s="1" t="s">
        <v>30</v>
      </c>
      <c r="I600" s="41" t="s">
        <v>38</v>
      </c>
      <c r="J600" s="10" t="s">
        <v>68</v>
      </c>
    </row>
    <row r="601" spans="1:10" ht="21">
      <c r="A601" s="1" t="s">
        <v>649</v>
      </c>
      <c r="B601" s="1" t="s">
        <v>1696</v>
      </c>
      <c r="C601" s="40" t="str">
        <f>HYPERLINK("https://www.library.pref.chiba.lg.jp/licsxp-iopac/WOpacMsgNewListToTifTilDetailAction.do?tilcod=1000000905526","千葉のふるさとむかし話")</f>
        <v>千葉のふるさとむかし話</v>
      </c>
      <c r="D601" s="12" t="s">
        <v>1697</v>
      </c>
      <c r="E601" s="13">
        <v>1992</v>
      </c>
      <c r="F601" s="11" t="s">
        <v>299</v>
      </c>
      <c r="G601" s="59" t="s">
        <v>5</v>
      </c>
      <c r="H601" s="1" t="s">
        <v>17</v>
      </c>
      <c r="I601" s="41"/>
      <c r="J601" s="10" t="s">
        <v>68</v>
      </c>
    </row>
    <row r="602" spans="1:10" ht="21">
      <c r="A602" s="1" t="s">
        <v>650</v>
      </c>
      <c r="B602" s="1" t="s">
        <v>1619</v>
      </c>
      <c r="C602" s="36" t="str">
        <f>HYPERLINK("https://www.library.pref.chiba.lg.jp/licsxp-iopac/WOpacMsgNewListToTifTilDetailAction.do?tilcod=1000000614584","安房の昔ばなし")</f>
        <v>安房の昔ばなし</v>
      </c>
      <c r="D602" s="12" t="s">
        <v>1624</v>
      </c>
      <c r="E602" s="13">
        <v>1986</v>
      </c>
      <c r="F602" s="11" t="s">
        <v>300</v>
      </c>
      <c r="G602" s="59" t="s">
        <v>5</v>
      </c>
      <c r="H602" s="1" t="s">
        <v>17</v>
      </c>
      <c r="I602" s="41" t="s">
        <v>26</v>
      </c>
      <c r="J602" s="10" t="s">
        <v>68</v>
      </c>
    </row>
    <row r="603" spans="1:10" ht="27">
      <c r="A603" s="35" t="s">
        <v>1002</v>
      </c>
      <c r="B603" s="48" t="s">
        <v>1698</v>
      </c>
      <c r="C603" s="36" t="str">
        <f>HYPERLINK("https://www.library.pref.chiba.lg.jp/licsxp-iopac/WOpacMsgNewListToTifTilDetailAction.do?tilcod=1000000886364","房総・民話撰")</f>
        <v>房総・民話撰</v>
      </c>
      <c r="D603" s="35" t="s">
        <v>1699</v>
      </c>
      <c r="E603" s="45" t="s">
        <v>889</v>
      </c>
      <c r="F603" s="58" t="s">
        <v>1700</v>
      </c>
      <c r="G603" s="35" t="s">
        <v>891</v>
      </c>
      <c r="H603" s="35" t="s">
        <v>1003</v>
      </c>
      <c r="I603" s="38" t="s">
        <v>1004</v>
      </c>
      <c r="J603" s="45" t="s">
        <v>1005</v>
      </c>
    </row>
    <row r="604" spans="1:10" ht="27">
      <c r="A604" s="42" t="s">
        <v>921</v>
      </c>
      <c r="B604" s="42" t="s">
        <v>1701</v>
      </c>
      <c r="C604" s="36" t="str">
        <f>HYPERLINK("https://www.library.pref.chiba.lg.jp/licsxp-iopac/WOpacMsgNewListToTifTilDetailAction.do?tilcod=1000000244875","千葉県妖怪奇異史談")</f>
        <v>千葉県妖怪奇異史談</v>
      </c>
      <c r="D604" s="42" t="s">
        <v>882</v>
      </c>
      <c r="E604" s="37" t="s">
        <v>883</v>
      </c>
      <c r="F604" s="61" t="s">
        <v>884</v>
      </c>
      <c r="G604" s="35" t="s">
        <v>878</v>
      </c>
      <c r="H604" s="42" t="s">
        <v>922</v>
      </c>
      <c r="I604" s="38" t="s">
        <v>1006</v>
      </c>
      <c r="J604" s="37" t="s">
        <v>1007</v>
      </c>
    </row>
    <row r="605" spans="1:10" ht="27">
      <c r="A605" s="42" t="s">
        <v>924</v>
      </c>
      <c r="B605" s="42" t="s">
        <v>1141</v>
      </c>
      <c r="C605" s="36" t="str">
        <f>HYPERLINK("https://www.library.pref.chiba.lg.jp/licsxp-iopac/WOpacMsgNewListToTifTilDetailAction.do?tilcod=1000000244875","千葉県妖怪奇異史談")</f>
        <v>千葉県妖怪奇異史談</v>
      </c>
      <c r="D605" s="42" t="s">
        <v>882</v>
      </c>
      <c r="E605" s="37" t="s">
        <v>883</v>
      </c>
      <c r="F605" s="61" t="s">
        <v>884</v>
      </c>
      <c r="G605" s="35" t="s">
        <v>878</v>
      </c>
      <c r="H605" s="42" t="s">
        <v>925</v>
      </c>
      <c r="I605" s="38" t="s">
        <v>1008</v>
      </c>
      <c r="J605" s="37" t="s">
        <v>1007</v>
      </c>
    </row>
    <row r="606" spans="1:10" ht="13.5">
      <c r="A606" s="42" t="s">
        <v>1009</v>
      </c>
      <c r="B606" s="42" t="s">
        <v>1702</v>
      </c>
      <c r="C606" s="36" t="str">
        <f>HYPERLINK("https://www.library.pref.chiba.lg.jp/licsxp-iopac/WOpacMsgNewListToTifTilDetailAction.do?tilcod=1000000731360","房総の伝説")</f>
        <v>房総の伝説</v>
      </c>
      <c r="D606" s="42" t="s">
        <v>854</v>
      </c>
      <c r="E606" s="37" t="s">
        <v>855</v>
      </c>
      <c r="F606" s="37" t="s">
        <v>856</v>
      </c>
      <c r="G606" s="42" t="s">
        <v>857</v>
      </c>
      <c r="H606" s="42" t="s">
        <v>858</v>
      </c>
      <c r="I606" s="43" t="s">
        <v>1010</v>
      </c>
      <c r="J606" s="37" t="s">
        <v>1011</v>
      </c>
    </row>
    <row r="607" spans="1:10" ht="13.5">
      <c r="A607" s="42" t="s">
        <v>976</v>
      </c>
      <c r="B607" s="42" t="s">
        <v>1647</v>
      </c>
      <c r="C607" s="36" t="str">
        <f>HYPERLINK("https://www.library.pref.chiba.lg.jp/licsxp-iopac/WOpacMsgNewListToTifTilDetailAction.do?tilcod=1000000731360","房総の伝説")</f>
        <v>房総の伝説</v>
      </c>
      <c r="D607" s="42" t="s">
        <v>854</v>
      </c>
      <c r="E607" s="37" t="s">
        <v>855</v>
      </c>
      <c r="F607" s="37" t="s">
        <v>856</v>
      </c>
      <c r="G607" s="42" t="s">
        <v>857</v>
      </c>
      <c r="H607" s="42" t="s">
        <v>858</v>
      </c>
      <c r="I607" s="41" t="s">
        <v>1011</v>
      </c>
      <c r="J607" s="37" t="s">
        <v>1011</v>
      </c>
    </row>
    <row r="608" spans="1:10" ht="13.5">
      <c r="A608" s="35" t="s">
        <v>1012</v>
      </c>
      <c r="B608" s="35" t="s">
        <v>1703</v>
      </c>
      <c r="C608" s="36" t="str">
        <f>HYPERLINK("https://www.library.pref.chiba.lg.jp/licsxp-iopac/WOpacMsgNewListToTifTilDetailAction.do?tilcod=1000000731360","房総の伝説")</f>
        <v>房総の伝説</v>
      </c>
      <c r="D608" s="42" t="s">
        <v>854</v>
      </c>
      <c r="E608" s="37" t="s">
        <v>855</v>
      </c>
      <c r="F608" s="37" t="s">
        <v>856</v>
      </c>
      <c r="G608" s="42" t="s">
        <v>857</v>
      </c>
      <c r="H608" s="42" t="s">
        <v>858</v>
      </c>
      <c r="I608" s="38" t="s">
        <v>1013</v>
      </c>
      <c r="J608" s="49" t="s">
        <v>1011</v>
      </c>
    </row>
    <row r="609" spans="1:10" ht="27">
      <c r="A609" s="35" t="s">
        <v>965</v>
      </c>
      <c r="B609" s="64" t="s">
        <v>1704</v>
      </c>
      <c r="C609" s="44" t="str">
        <f>HYPERLINK("https://www.library.pref.chiba.lg.jp/licsxp-iopac/WOpacMsgNewListToTifTilDetailAction.do?tilcod=1000000761885","房総の秘められた話、奇々怪々な話")</f>
        <v>房総の秘められた話、奇々怪々な話</v>
      </c>
      <c r="D609" s="35" t="s">
        <v>876</v>
      </c>
      <c r="E609" s="37">
        <v>1983</v>
      </c>
      <c r="F609" s="58" t="s">
        <v>877</v>
      </c>
      <c r="G609" s="38" t="s">
        <v>878</v>
      </c>
      <c r="H609" s="35" t="s">
        <v>966</v>
      </c>
      <c r="I609" s="35" t="s">
        <v>1014</v>
      </c>
      <c r="J609" s="39" t="s">
        <v>1007</v>
      </c>
    </row>
    <row r="610" spans="1:10" ht="27">
      <c r="A610" s="42" t="s">
        <v>1015</v>
      </c>
      <c r="B610" s="42" t="s">
        <v>1705</v>
      </c>
      <c r="C610" s="40" t="str">
        <f>HYPERLINK("https://www.library.pref.chiba.lg.jp/licsxp-iopac/WOpacMsgNewListToTifTilDetailAction.do?tilcod=1000000759900","房総の不思議な話、珍しい話")</f>
        <v>房総の不思議な話、珍しい話</v>
      </c>
      <c r="D610" s="42" t="s">
        <v>876</v>
      </c>
      <c r="E610" s="37" t="s">
        <v>1016</v>
      </c>
      <c r="F610" s="61" t="s">
        <v>1017</v>
      </c>
      <c r="G610" s="35" t="s">
        <v>872</v>
      </c>
      <c r="H610" s="42" t="s">
        <v>1018</v>
      </c>
      <c r="I610" s="38" t="s">
        <v>1019</v>
      </c>
      <c r="J610" s="37" t="s">
        <v>1007</v>
      </c>
    </row>
    <row r="611" spans="1:10" ht="13.5">
      <c r="A611" s="42" t="s">
        <v>939</v>
      </c>
      <c r="B611" s="42" t="s">
        <v>1706</v>
      </c>
      <c r="C611" s="36" t="str">
        <f>HYPERLINK("https://www.library.pref.chiba.lg.jp/licsxp-iopac/WOpacMsgNewListToTifTilDetailAction.do?tilcod=1000000731360","房総の伝説")</f>
        <v>房総の伝説</v>
      </c>
      <c r="D611" s="42" t="s">
        <v>854</v>
      </c>
      <c r="E611" s="37" t="s">
        <v>855</v>
      </c>
      <c r="F611" s="37" t="s">
        <v>856</v>
      </c>
      <c r="G611" s="42" t="s">
        <v>857</v>
      </c>
      <c r="H611" s="42" t="s">
        <v>858</v>
      </c>
      <c r="I611" s="41" t="s">
        <v>1020</v>
      </c>
      <c r="J611" s="10" t="s">
        <v>1011</v>
      </c>
    </row>
    <row r="612" spans="1:10" ht="27">
      <c r="A612" s="42" t="s">
        <v>1021</v>
      </c>
      <c r="B612" s="42" t="s">
        <v>1686</v>
      </c>
      <c r="C612" s="36" t="str">
        <f>HYPERLINK("https://www.library.pref.chiba.lg.jp/licsxp-iopac/WOpacMsgNewListToTifTilDetailAction.do?tilcod=1000000773929","房総の民話")</f>
        <v>房総の民話</v>
      </c>
      <c r="D612" s="42" t="s">
        <v>869</v>
      </c>
      <c r="E612" s="37" t="s">
        <v>870</v>
      </c>
      <c r="F612" s="61" t="s">
        <v>871</v>
      </c>
      <c r="G612" s="42" t="s">
        <v>872</v>
      </c>
      <c r="H612" s="42" t="s">
        <v>1022</v>
      </c>
      <c r="I612" s="43" t="s">
        <v>1023</v>
      </c>
      <c r="J612" s="37" t="s">
        <v>1007</v>
      </c>
    </row>
    <row r="613" spans="1:10" ht="27">
      <c r="A613" s="35" t="s">
        <v>1024</v>
      </c>
      <c r="B613" s="35" t="s">
        <v>1707</v>
      </c>
      <c r="C613" s="36" t="str">
        <f>HYPERLINK("https://www.library.pref.chiba.lg.jp/licsxp-iopac/WOpacMsgNewListToTifTilDetailAction.do?tilcod=1000000886364","房総・民話撰")</f>
        <v>房総・民話撰</v>
      </c>
      <c r="D613" s="35" t="s">
        <v>1708</v>
      </c>
      <c r="E613" s="45" t="s">
        <v>889</v>
      </c>
      <c r="F613" s="58" t="s">
        <v>1709</v>
      </c>
      <c r="G613" s="35" t="s">
        <v>891</v>
      </c>
      <c r="H613" s="46" t="s">
        <v>1025</v>
      </c>
      <c r="I613" s="38" t="s">
        <v>1026</v>
      </c>
      <c r="J613" s="45" t="s">
        <v>1025</v>
      </c>
    </row>
    <row r="614" spans="1:10" ht="27">
      <c r="A614" s="42" t="s">
        <v>1027</v>
      </c>
      <c r="B614" s="42" t="s">
        <v>1710</v>
      </c>
      <c r="C614" s="65" t="str">
        <f>HYPERLINK("https://www.library.pref.chiba.lg.jp/licsxp-iopac/WOpacMsgNewListToTifTilDetailAction.do?tilcod=1000000609668","白井の伝説と文化財　平成十三年度企画展記録集")</f>
        <v>白井の伝説と文化財　平成十三年度企画展記録集</v>
      </c>
      <c r="D614" s="42" t="s">
        <v>1028</v>
      </c>
      <c r="E614" s="37" t="s">
        <v>1029</v>
      </c>
      <c r="F614" s="61" t="s">
        <v>1711</v>
      </c>
      <c r="G614" s="35" t="s">
        <v>891</v>
      </c>
      <c r="H614" s="42" t="s">
        <v>1030</v>
      </c>
      <c r="I614" s="43" t="s">
        <v>1031</v>
      </c>
      <c r="J614" s="37" t="s">
        <v>1712</v>
      </c>
    </row>
    <row r="615" spans="1:10" ht="21">
      <c r="A615" s="1" t="s">
        <v>651</v>
      </c>
      <c r="B615" s="1" t="s">
        <v>1713</v>
      </c>
      <c r="C615" s="40" t="str">
        <f>HYPERLINK("https://www.library.pref.chiba.lg.jp/licsxp-iopac/WOpacMsgNewListToTifTilDetailAction.do?tilcod=1000000663013","ふるさとお話の旅　３")</f>
        <v>ふるさとお話の旅　３</v>
      </c>
      <c r="D615" s="12" t="s">
        <v>29</v>
      </c>
      <c r="E615" s="13">
        <v>2005</v>
      </c>
      <c r="F615" s="11" t="s">
        <v>1358</v>
      </c>
      <c r="G615" s="59" t="s">
        <v>5</v>
      </c>
      <c r="H615" s="1" t="s">
        <v>30</v>
      </c>
      <c r="I615" s="41" t="s">
        <v>42</v>
      </c>
      <c r="J615" s="10" t="s">
        <v>1714</v>
      </c>
    </row>
    <row r="616" spans="1:10" ht="21">
      <c r="A616" s="1" t="s">
        <v>652</v>
      </c>
      <c r="B616" s="1" t="s">
        <v>1715</v>
      </c>
      <c r="C616" s="36" t="str">
        <f>HYPERLINK("https://www.library.pref.chiba.lg.jp/licsxp-iopac/WOpacMsgNewListToTifTilDetailAction.do?tilcod=1000000614584","安房の昔ばなし")</f>
        <v>安房の昔ばなし</v>
      </c>
      <c r="D616" s="12" t="s">
        <v>1651</v>
      </c>
      <c r="E616" s="13">
        <v>1986</v>
      </c>
      <c r="F616" s="11" t="s">
        <v>300</v>
      </c>
      <c r="G616" s="59" t="s">
        <v>5</v>
      </c>
      <c r="H616" s="1" t="s">
        <v>22</v>
      </c>
      <c r="I616" s="41"/>
      <c r="J616" s="10" t="s">
        <v>22</v>
      </c>
    </row>
    <row r="617" spans="1:10" ht="21">
      <c r="A617" s="1" t="s">
        <v>653</v>
      </c>
      <c r="B617" s="1" t="s">
        <v>1716</v>
      </c>
      <c r="C617" s="40" t="str">
        <f>HYPERLINK("https://www.library.pref.chiba.lg.jp/licsxp-iopac/WOpacMsgNewListToTifTilDetailAction.do?tilcod=1000000663013","ふるさとお話の旅　３")</f>
        <v>ふるさとお話の旅　３</v>
      </c>
      <c r="D617" s="12" t="s">
        <v>29</v>
      </c>
      <c r="E617" s="13">
        <v>2005</v>
      </c>
      <c r="F617" s="11" t="s">
        <v>659</v>
      </c>
      <c r="G617" s="59" t="s">
        <v>5</v>
      </c>
      <c r="H617" s="1" t="s">
        <v>30</v>
      </c>
      <c r="I617" s="41" t="s">
        <v>42</v>
      </c>
      <c r="J617" s="10" t="s">
        <v>805</v>
      </c>
    </row>
    <row r="618" spans="1:10" ht="21">
      <c r="A618" s="1" t="s">
        <v>654</v>
      </c>
      <c r="B618" s="1" t="s">
        <v>1717</v>
      </c>
      <c r="C618" s="36" t="str">
        <f>HYPERLINK("https://www.library.pref.chiba.lg.jp/licsxp-iopac/WOpacMsgNewListToTifTilDetailAction.do?tilcod=1000000614584","安房の昔ばなし")</f>
        <v>安房の昔ばなし</v>
      </c>
      <c r="D618" s="12" t="s">
        <v>1718</v>
      </c>
      <c r="E618" s="13">
        <v>1986</v>
      </c>
      <c r="F618" s="11" t="s">
        <v>300</v>
      </c>
      <c r="G618" s="59" t="s">
        <v>5</v>
      </c>
      <c r="H618" s="1" t="s">
        <v>22</v>
      </c>
      <c r="I618" s="41" t="s">
        <v>92</v>
      </c>
      <c r="J618" s="10" t="s">
        <v>22</v>
      </c>
    </row>
    <row r="619" spans="1:10" ht="21">
      <c r="A619" s="1" t="s">
        <v>806</v>
      </c>
      <c r="B619" s="1" t="s">
        <v>1719</v>
      </c>
      <c r="C619" s="36" t="str">
        <f>HYPERLINK("https://www.library.pref.chiba.lg.jp/licsxp-iopac/WOpacMsgNewListToTifTilDetailAction.do?tilcod=1000000614584","安房の昔ばなし")</f>
        <v>安房の昔ばなし</v>
      </c>
      <c r="D619" s="12" t="s">
        <v>1720</v>
      </c>
      <c r="E619" s="13">
        <v>1986</v>
      </c>
      <c r="F619" s="11" t="s">
        <v>300</v>
      </c>
      <c r="G619" s="59" t="s">
        <v>5</v>
      </c>
      <c r="H619" s="1" t="s">
        <v>22</v>
      </c>
      <c r="I619" s="41" t="s">
        <v>92</v>
      </c>
      <c r="J619" s="10" t="s">
        <v>22</v>
      </c>
    </row>
    <row r="620" spans="1:10" ht="27">
      <c r="A620" s="42" t="s">
        <v>924</v>
      </c>
      <c r="B620" s="42" t="s">
        <v>1141</v>
      </c>
      <c r="C620" s="36" t="str">
        <f>HYPERLINK("https://www.library.pref.chiba.lg.jp/licsxp-iopac/WOpacMsgNewListToTifTilDetailAction.do?tilcod=1000000244875","千葉県妖怪奇異史談")</f>
        <v>千葉県妖怪奇異史談</v>
      </c>
      <c r="D620" s="42" t="s">
        <v>882</v>
      </c>
      <c r="E620" s="37" t="s">
        <v>883</v>
      </c>
      <c r="F620" s="61" t="s">
        <v>884</v>
      </c>
      <c r="G620" s="35" t="s">
        <v>878</v>
      </c>
      <c r="H620" s="42" t="s">
        <v>925</v>
      </c>
      <c r="I620" s="38" t="s">
        <v>1032</v>
      </c>
      <c r="J620" s="37"/>
    </row>
    <row r="621" spans="1:10" ht="27">
      <c r="A621" s="35" t="s">
        <v>1033</v>
      </c>
      <c r="B621" s="35" t="s">
        <v>1721</v>
      </c>
      <c r="C621" s="36" t="str">
        <f>HYPERLINK("https://www.library.pref.chiba.lg.jp/licsxp-iopac/WOpacMsgNewListToTifTilDetailAction.do?tilcod=1000000731360","房総の伝説")</f>
        <v>房総の伝説</v>
      </c>
      <c r="D621" s="42" t="s">
        <v>854</v>
      </c>
      <c r="E621" s="37" t="s">
        <v>855</v>
      </c>
      <c r="F621" s="37" t="s">
        <v>856</v>
      </c>
      <c r="G621" s="42" t="s">
        <v>857</v>
      </c>
      <c r="H621" s="42" t="s">
        <v>858</v>
      </c>
      <c r="I621" s="41" t="s">
        <v>1034</v>
      </c>
      <c r="J621" s="49"/>
    </row>
    <row r="622" spans="1:10" ht="21">
      <c r="A622" s="1" t="s">
        <v>655</v>
      </c>
      <c r="B622" s="1" t="s">
        <v>1722</v>
      </c>
      <c r="C622" s="40" t="str">
        <f>HYPERLINK("https://www.library.pref.chiba.lg.jp/licsxp-iopac/WOpacMsgNewListToTifTilDetailAction.do?tilcod=1000000454818","千葉のむかし話　改訂版")</f>
        <v>千葉のむかし話　改訂版</v>
      </c>
      <c r="D622" s="12" t="s">
        <v>27</v>
      </c>
      <c r="E622" s="13">
        <v>1986</v>
      </c>
      <c r="F622" s="11" t="s">
        <v>52</v>
      </c>
      <c r="G622" s="59" t="s">
        <v>8</v>
      </c>
      <c r="H622" s="1" t="s">
        <v>9</v>
      </c>
      <c r="I622" s="41" t="s">
        <v>1035</v>
      </c>
      <c r="J622" s="10"/>
    </row>
    <row r="623" spans="1:10" ht="27">
      <c r="A623" s="35" t="s">
        <v>1036</v>
      </c>
      <c r="B623" s="35" t="s">
        <v>1723</v>
      </c>
      <c r="C623" s="36" t="str">
        <f>HYPERLINK("https://www.library.pref.chiba.lg.jp/licsxp-iopac/WOpacMsgNewListToTifTilDetailAction.do?tilcod=1000000731360","房総の伝説")</f>
        <v>房総の伝説</v>
      </c>
      <c r="D623" s="42" t="s">
        <v>854</v>
      </c>
      <c r="E623" s="37" t="s">
        <v>855</v>
      </c>
      <c r="F623" s="37" t="s">
        <v>856</v>
      </c>
      <c r="G623" s="42" t="s">
        <v>857</v>
      </c>
      <c r="H623" s="42" t="s">
        <v>858</v>
      </c>
      <c r="I623" s="38" t="s">
        <v>1037</v>
      </c>
      <c r="J623" s="49"/>
    </row>
    <row r="624" spans="1:10" ht="13.5">
      <c r="A624" s="42" t="s">
        <v>976</v>
      </c>
      <c r="B624" s="42" t="s">
        <v>1724</v>
      </c>
      <c r="C624" s="36" t="str">
        <f>HYPERLINK("https://www.library.pref.chiba.lg.jp/licsxp-iopac/WOpacMsgNewListToTifTilDetailAction.do?tilcod=1000000731360","房総の伝説")</f>
        <v>房総の伝説</v>
      </c>
      <c r="D624" s="42" t="s">
        <v>854</v>
      </c>
      <c r="E624" s="37" t="s">
        <v>855</v>
      </c>
      <c r="F624" s="37" t="s">
        <v>856</v>
      </c>
      <c r="G624" s="42" t="s">
        <v>857</v>
      </c>
      <c r="H624" s="42" t="s">
        <v>858</v>
      </c>
      <c r="I624" s="52" t="s">
        <v>1038</v>
      </c>
      <c r="J624" s="37"/>
    </row>
    <row r="625" spans="1:10" ht="27">
      <c r="A625" s="42" t="s">
        <v>1039</v>
      </c>
      <c r="B625" s="42" t="s">
        <v>1725</v>
      </c>
      <c r="C625" s="36" t="str">
        <f>HYPERLINK("https://www.library.pref.chiba.lg.jp/licsxp-iopac/WOpacMsgNewListToTifTilDetailAction.do?tilcod=1000000244875","千葉県妖怪奇異史談")</f>
        <v>千葉県妖怪奇異史談</v>
      </c>
      <c r="D625" s="42" t="s">
        <v>882</v>
      </c>
      <c r="E625" s="37" t="s">
        <v>883</v>
      </c>
      <c r="F625" s="61" t="s">
        <v>884</v>
      </c>
      <c r="G625" s="35" t="s">
        <v>878</v>
      </c>
      <c r="H625" s="42" t="s">
        <v>1040</v>
      </c>
      <c r="I625" s="38" t="s">
        <v>1041</v>
      </c>
      <c r="J625" s="37"/>
    </row>
    <row r="626" spans="1:10" ht="27">
      <c r="A626" s="35" t="s">
        <v>961</v>
      </c>
      <c r="B626" s="64" t="s">
        <v>1726</v>
      </c>
      <c r="C626" s="44" t="str">
        <f>HYPERLINK("https://www.library.pref.chiba.lg.jp/licsxp-iopac/WOpacMsgNewListToTifTilDetailAction.do?tilcod=1000000761885","房総の秘められた話、奇々怪々な話")</f>
        <v>房総の秘められた話、奇々怪々な話</v>
      </c>
      <c r="D626" s="35" t="s">
        <v>876</v>
      </c>
      <c r="E626" s="37">
        <v>1983</v>
      </c>
      <c r="F626" s="58" t="s">
        <v>877</v>
      </c>
      <c r="G626" s="38" t="s">
        <v>878</v>
      </c>
      <c r="H626" s="35" t="s">
        <v>962</v>
      </c>
      <c r="I626" s="35" t="s">
        <v>1042</v>
      </c>
      <c r="J626" s="39"/>
    </row>
    <row r="627" spans="1:10" ht="13.5">
      <c r="A627" s="35" t="s">
        <v>1043</v>
      </c>
      <c r="B627" s="35" t="s">
        <v>1727</v>
      </c>
      <c r="C627" s="36" t="str">
        <f>HYPERLINK("https://www.library.pref.chiba.lg.jp/licsxp-iopac/WOpacMsgNewListToTifTilDetailAction.do?tilcod=1000000731360","房総の伝説")</f>
        <v>房総の伝説</v>
      </c>
      <c r="D627" s="42" t="s">
        <v>854</v>
      </c>
      <c r="E627" s="37" t="s">
        <v>855</v>
      </c>
      <c r="F627" s="37" t="s">
        <v>856</v>
      </c>
      <c r="G627" s="42" t="s">
        <v>857</v>
      </c>
      <c r="H627" s="42" t="s">
        <v>858</v>
      </c>
      <c r="I627" s="38" t="s">
        <v>1044</v>
      </c>
      <c r="J627" s="49"/>
    </row>
    <row r="628" spans="1:10" ht="27">
      <c r="A628" s="42" t="s">
        <v>970</v>
      </c>
      <c r="B628" s="42" t="s">
        <v>1728</v>
      </c>
      <c r="C628" s="36" t="str">
        <f>HYPERLINK("https://www.library.pref.chiba.lg.jp/licsxp-iopac/WOpacMsgNewListToTifTilDetailAction.do?tilcod=1000000244875","千葉県妖怪奇異史談")</f>
        <v>千葉県妖怪奇異史談</v>
      </c>
      <c r="D628" s="42" t="s">
        <v>882</v>
      </c>
      <c r="E628" s="37" t="s">
        <v>883</v>
      </c>
      <c r="F628" s="61" t="s">
        <v>884</v>
      </c>
      <c r="G628" s="35" t="s">
        <v>878</v>
      </c>
      <c r="H628" s="42" t="s">
        <v>971</v>
      </c>
      <c r="I628" s="38" t="s">
        <v>1045</v>
      </c>
      <c r="J628" s="37"/>
    </row>
    <row r="629" spans="1:10" ht="21">
      <c r="A629" s="1" t="s">
        <v>809</v>
      </c>
      <c r="B629" s="1" t="s">
        <v>1729</v>
      </c>
      <c r="C629" s="40" t="str">
        <f aca="true" t="shared" si="11" ref="C629:C637">HYPERLINK("https://www.library.pref.chiba.lg.jp/licsxp-iopac/WOpacMsgNewListToTifTilDetailAction.do?tilcod=1000000734464","房総昔話散歩")</f>
        <v>房総昔話散歩</v>
      </c>
      <c r="D629" s="12" t="s">
        <v>70</v>
      </c>
      <c r="E629" s="13">
        <v>1973</v>
      </c>
      <c r="F629" s="11" t="s">
        <v>1730</v>
      </c>
      <c r="G629" s="59" t="s">
        <v>5</v>
      </c>
      <c r="H629" s="1" t="s">
        <v>6</v>
      </c>
      <c r="I629" s="41" t="s">
        <v>26</v>
      </c>
      <c r="J629" s="10"/>
    </row>
    <row r="630" spans="1:10" ht="21">
      <c r="A630" s="1" t="s">
        <v>810</v>
      </c>
      <c r="B630" s="1" t="s">
        <v>1731</v>
      </c>
      <c r="C630" s="40" t="str">
        <f t="shared" si="11"/>
        <v>房総昔話散歩</v>
      </c>
      <c r="D630" s="12" t="s">
        <v>70</v>
      </c>
      <c r="E630" s="13">
        <v>1973</v>
      </c>
      <c r="F630" s="11" t="s">
        <v>1046</v>
      </c>
      <c r="G630" s="59" t="s">
        <v>5</v>
      </c>
      <c r="H630" s="1" t="s">
        <v>6</v>
      </c>
      <c r="I630" s="41" t="s">
        <v>26</v>
      </c>
      <c r="J630" s="10"/>
    </row>
    <row r="631" spans="1:10" ht="21">
      <c r="A631" s="1" t="s">
        <v>811</v>
      </c>
      <c r="B631" s="1" t="s">
        <v>1732</v>
      </c>
      <c r="C631" s="40" t="str">
        <f t="shared" si="11"/>
        <v>房総昔話散歩</v>
      </c>
      <c r="D631" s="12" t="s">
        <v>70</v>
      </c>
      <c r="E631" s="13">
        <v>1973</v>
      </c>
      <c r="F631" s="11" t="s">
        <v>1046</v>
      </c>
      <c r="G631" s="59" t="s">
        <v>5</v>
      </c>
      <c r="H631" s="1" t="s">
        <v>6</v>
      </c>
      <c r="I631" s="41" t="s">
        <v>26</v>
      </c>
      <c r="J631" s="10"/>
    </row>
    <row r="632" spans="1:10" ht="21">
      <c r="A632" s="1" t="s">
        <v>812</v>
      </c>
      <c r="B632" s="1" t="s">
        <v>1733</v>
      </c>
      <c r="C632" s="40" t="str">
        <f t="shared" si="11"/>
        <v>房総昔話散歩</v>
      </c>
      <c r="D632" s="12" t="s">
        <v>70</v>
      </c>
      <c r="E632" s="13">
        <v>1973</v>
      </c>
      <c r="F632" s="11" t="s">
        <v>1734</v>
      </c>
      <c r="G632" s="59" t="s">
        <v>5</v>
      </c>
      <c r="H632" s="1" t="s">
        <v>6</v>
      </c>
      <c r="I632" s="41" t="s">
        <v>26</v>
      </c>
      <c r="J632" s="10"/>
    </row>
    <row r="633" spans="1:10" ht="21">
      <c r="A633" s="1" t="s">
        <v>813</v>
      </c>
      <c r="B633" s="1" t="s">
        <v>1735</v>
      </c>
      <c r="C633" s="40" t="str">
        <f t="shared" si="11"/>
        <v>房総昔話散歩</v>
      </c>
      <c r="D633" s="12" t="s">
        <v>70</v>
      </c>
      <c r="E633" s="13">
        <v>1973</v>
      </c>
      <c r="F633" s="11" t="s">
        <v>1046</v>
      </c>
      <c r="G633" s="59" t="s">
        <v>5</v>
      </c>
      <c r="H633" s="1" t="s">
        <v>6</v>
      </c>
      <c r="I633" s="41" t="s">
        <v>26</v>
      </c>
      <c r="J633" s="10"/>
    </row>
    <row r="634" spans="1:10" ht="21">
      <c r="A634" s="1" t="s">
        <v>814</v>
      </c>
      <c r="B634" s="1" t="s">
        <v>1736</v>
      </c>
      <c r="C634" s="40" t="str">
        <f t="shared" si="11"/>
        <v>房総昔話散歩</v>
      </c>
      <c r="D634" s="12" t="s">
        <v>70</v>
      </c>
      <c r="E634" s="13">
        <v>1973</v>
      </c>
      <c r="F634" s="11" t="s">
        <v>1734</v>
      </c>
      <c r="G634" s="59" t="s">
        <v>5</v>
      </c>
      <c r="H634" s="1" t="s">
        <v>6</v>
      </c>
      <c r="I634" s="41" t="s">
        <v>26</v>
      </c>
      <c r="J634" s="10"/>
    </row>
    <row r="635" spans="1:10" ht="21">
      <c r="A635" s="1" t="s">
        <v>815</v>
      </c>
      <c r="B635" s="1" t="s">
        <v>1737</v>
      </c>
      <c r="C635" s="40" t="str">
        <f t="shared" si="11"/>
        <v>房総昔話散歩</v>
      </c>
      <c r="D635" s="12" t="s">
        <v>70</v>
      </c>
      <c r="E635" s="13">
        <v>1973</v>
      </c>
      <c r="F635" s="11" t="s">
        <v>1734</v>
      </c>
      <c r="G635" s="59" t="s">
        <v>5</v>
      </c>
      <c r="H635" s="1" t="s">
        <v>6</v>
      </c>
      <c r="I635" s="41" t="s">
        <v>26</v>
      </c>
      <c r="J635" s="10"/>
    </row>
    <row r="636" spans="1:10" ht="21">
      <c r="A636" s="1" t="s">
        <v>816</v>
      </c>
      <c r="B636" s="1" t="s">
        <v>1738</v>
      </c>
      <c r="C636" s="40" t="str">
        <f t="shared" si="11"/>
        <v>房総昔話散歩</v>
      </c>
      <c r="D636" s="12" t="s">
        <v>70</v>
      </c>
      <c r="E636" s="13">
        <v>1973</v>
      </c>
      <c r="F636" s="11" t="s">
        <v>1739</v>
      </c>
      <c r="G636" s="59" t="s">
        <v>5</v>
      </c>
      <c r="H636" s="1" t="s">
        <v>6</v>
      </c>
      <c r="I636" s="41" t="s">
        <v>26</v>
      </c>
      <c r="J636" s="10"/>
    </row>
    <row r="637" spans="1:10" ht="21">
      <c r="A637" s="1" t="s">
        <v>817</v>
      </c>
      <c r="B637" s="1" t="s">
        <v>1740</v>
      </c>
      <c r="C637" s="40" t="str">
        <f t="shared" si="11"/>
        <v>房総昔話散歩</v>
      </c>
      <c r="D637" s="12" t="s">
        <v>70</v>
      </c>
      <c r="E637" s="13">
        <v>1973</v>
      </c>
      <c r="F637" s="11" t="s">
        <v>1734</v>
      </c>
      <c r="G637" s="59" t="s">
        <v>5</v>
      </c>
      <c r="H637" s="1" t="s">
        <v>6</v>
      </c>
      <c r="I637" s="41" t="s">
        <v>26</v>
      </c>
      <c r="J637" s="10"/>
    </row>
    <row r="638" spans="1:10" ht="42">
      <c r="A638" s="1" t="s">
        <v>312</v>
      </c>
      <c r="B638" s="1" t="s">
        <v>1741</v>
      </c>
      <c r="C638" s="40" t="str">
        <f>HYPERLINK("https://www.library.pref.chiba.lg.jp/licsxp-iopac/WOpacMsgNewListToTifTilDetailAction.do?tilcod=1000000844389","千葉県の民話　続")</f>
        <v>千葉県の民話　続</v>
      </c>
      <c r="D638" s="12" t="s">
        <v>58</v>
      </c>
      <c r="E638" s="13">
        <v>1981</v>
      </c>
      <c r="F638" s="11" t="s">
        <v>62</v>
      </c>
      <c r="G638" s="59" t="s">
        <v>63</v>
      </c>
      <c r="H638" s="1" t="s">
        <v>64</v>
      </c>
      <c r="I638" s="41" t="s">
        <v>277</v>
      </c>
      <c r="J638" s="10"/>
    </row>
    <row r="639" spans="1:10" ht="42">
      <c r="A639" s="1" t="s">
        <v>313</v>
      </c>
      <c r="B639" s="1" t="s">
        <v>1742</v>
      </c>
      <c r="C639" s="40" t="str">
        <f>HYPERLINK("https://www.library.pref.chiba.lg.jp/licsxp-iopac/WOpacMsgNewListToTifTilDetailAction.do?tilcod=1000000844389","千葉県の民話　続")</f>
        <v>千葉県の民話　続</v>
      </c>
      <c r="D639" s="12" t="s">
        <v>58</v>
      </c>
      <c r="E639" s="13">
        <v>1981</v>
      </c>
      <c r="F639" s="11" t="s">
        <v>62</v>
      </c>
      <c r="G639" s="59" t="s">
        <v>63</v>
      </c>
      <c r="H639" s="1" t="s">
        <v>64</v>
      </c>
      <c r="I639" s="41" t="s">
        <v>277</v>
      </c>
      <c r="J639" s="10"/>
    </row>
    <row r="640" spans="1:10" ht="27">
      <c r="A640" s="1" t="s">
        <v>314</v>
      </c>
      <c r="B640" s="1" t="s">
        <v>1743</v>
      </c>
      <c r="C640" s="40" t="str">
        <f>HYPERLINK("https://www.library.pref.chiba.lg.jp/licsxp-iopac/WOpacMsgNewListToTifTilDetailAction.do?tilcod=1000000844389","千葉県の民話　続")</f>
        <v>千葉県の民話　続</v>
      </c>
      <c r="D640" s="12" t="s">
        <v>58</v>
      </c>
      <c r="E640" s="13">
        <v>1981</v>
      </c>
      <c r="F640" s="11" t="s">
        <v>62</v>
      </c>
      <c r="G640" s="59" t="s">
        <v>63</v>
      </c>
      <c r="H640" s="1" t="s">
        <v>65</v>
      </c>
      <c r="I640" s="41" t="s">
        <v>277</v>
      </c>
      <c r="J640" s="10"/>
    </row>
    <row r="641" spans="1:10" ht="42">
      <c r="A641" s="1" t="s">
        <v>818</v>
      </c>
      <c r="B641" s="1" t="s">
        <v>1744</v>
      </c>
      <c r="C641" s="40" t="str">
        <f>HYPERLINK("https://www.library.pref.chiba.lg.jp/licsxp-iopac/WOpacMsgNewListToTifTilDetailAction.do?tilcod=1000000844389","千葉県の民話　続")</f>
        <v>千葉県の民話　続</v>
      </c>
      <c r="D641" s="12" t="s">
        <v>58</v>
      </c>
      <c r="E641" s="13">
        <v>1981</v>
      </c>
      <c r="F641" s="11" t="s">
        <v>62</v>
      </c>
      <c r="G641" s="59" t="s">
        <v>63</v>
      </c>
      <c r="H641" s="1" t="s">
        <v>65</v>
      </c>
      <c r="I641" s="41" t="s">
        <v>277</v>
      </c>
      <c r="J641" s="10"/>
    </row>
    <row r="642" spans="1:10" ht="21">
      <c r="A642" s="1" t="s">
        <v>807</v>
      </c>
      <c r="B642" s="1" t="s">
        <v>1745</v>
      </c>
      <c r="C642" s="40" t="str">
        <f>HYPERLINK("https://www.library.pref.chiba.lg.jp/licsxp-iopac/WOpacMsgNewListToTifTilDetailAction.do?tilcod=1000000734464","房総昔話散歩")</f>
        <v>房総昔話散歩</v>
      </c>
      <c r="D642" s="12" t="s">
        <v>70</v>
      </c>
      <c r="E642" s="13">
        <v>1973</v>
      </c>
      <c r="F642" s="11" t="s">
        <v>1739</v>
      </c>
      <c r="G642" s="59" t="s">
        <v>5</v>
      </c>
      <c r="H642" s="1" t="s">
        <v>6</v>
      </c>
      <c r="I642" s="41" t="s">
        <v>26</v>
      </c>
      <c r="J642" s="10"/>
    </row>
    <row r="643" spans="1:10" ht="21">
      <c r="A643" s="1" t="s">
        <v>318</v>
      </c>
      <c r="B643" s="1" t="s">
        <v>1746</v>
      </c>
      <c r="C643" s="40" t="str">
        <f>HYPERLINK("https://www.library.pref.chiba.lg.jp/licsxp-iopac/WOpacMsgNewListToTifTilDetailAction.do?tilcod=1000000935337","千葉県ふるさとのむかし話")</f>
        <v>千葉県ふるさとのむかし話</v>
      </c>
      <c r="D643" s="12" t="s">
        <v>72</v>
      </c>
      <c r="E643" s="11">
        <v>1995</v>
      </c>
      <c r="F643" s="11" t="s">
        <v>295</v>
      </c>
      <c r="G643" s="59" t="s">
        <v>5</v>
      </c>
      <c r="H643" s="1" t="s">
        <v>74</v>
      </c>
      <c r="I643" s="41" t="s">
        <v>75</v>
      </c>
      <c r="J643" s="10"/>
    </row>
    <row r="644" spans="1:10" ht="27">
      <c r="A644" s="1" t="s">
        <v>808</v>
      </c>
      <c r="B644" s="1" t="s">
        <v>1747</v>
      </c>
      <c r="C644" s="40" t="str">
        <f>HYPERLINK("https://www.library.pref.chiba.lg.jp/licsxp-iopac/WOpacMsgNewListToTifTilDetailAction.do?tilcod=1000000752018","千葉県の民話")</f>
        <v>千葉県の民話</v>
      </c>
      <c r="D644" s="32" t="s">
        <v>841</v>
      </c>
      <c r="E644" s="31">
        <v>1980</v>
      </c>
      <c r="F644" s="11" t="s">
        <v>52</v>
      </c>
      <c r="G644" s="59" t="s">
        <v>5</v>
      </c>
      <c r="H644" s="1" t="s">
        <v>6</v>
      </c>
      <c r="I644" s="41" t="s">
        <v>57</v>
      </c>
      <c r="J644" s="10"/>
    </row>
    <row r="645" spans="1:10" ht="27">
      <c r="A645" s="35" t="s">
        <v>1047</v>
      </c>
      <c r="B645" s="35" t="s">
        <v>1748</v>
      </c>
      <c r="C645" s="36" t="str">
        <f>HYPERLINK("https://www.library.pref.chiba.lg.jp/licsxp-iopac/WOpacMsgNewListToTifTilDetailAction.do?tilcod=1000000653406","民話と生活神崎町")</f>
        <v>民話と生活神崎町</v>
      </c>
      <c r="D645" s="42" t="s">
        <v>1048</v>
      </c>
      <c r="E645" s="37" t="s">
        <v>1049</v>
      </c>
      <c r="F645" s="37" t="s">
        <v>1050</v>
      </c>
      <c r="G645" s="42" t="s">
        <v>1051</v>
      </c>
      <c r="H645" s="42" t="s">
        <v>1052</v>
      </c>
      <c r="I645" s="38" t="s">
        <v>1053</v>
      </c>
      <c r="J645" s="49"/>
    </row>
    <row r="646"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8" ht="21"/>
    <row r="809" ht="21"/>
    <row r="810" ht="21"/>
    <row r="811" ht="21"/>
    <row r="812" ht="21"/>
    <row r="813" ht="21"/>
    <row r="814" ht="21"/>
    <row r="815" ht="21"/>
    <row r="816" ht="21"/>
    <row r="817" ht="21"/>
    <row r="818" ht="21"/>
    <row r="819" ht="21"/>
    <row r="820" ht="21"/>
    <row r="821" ht="21"/>
    <row r="822" ht="21"/>
    <row r="825" ht="21"/>
    <row r="826" ht="21"/>
    <row r="827"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2" ht="21"/>
    <row r="884" ht="21"/>
    <row r="885" ht="21"/>
    <row r="886" ht="21"/>
    <row r="887" ht="21"/>
    <row r="888" ht="21"/>
    <row r="891" ht="21"/>
    <row r="892" ht="21"/>
    <row r="894" ht="21"/>
    <row r="895" ht="21"/>
    <row r="896" ht="21"/>
    <row r="897" ht="21"/>
    <row r="899" ht="21"/>
    <row r="900" ht="21"/>
    <row r="901" ht="21"/>
    <row r="902" ht="21"/>
    <row r="903" ht="21"/>
    <row r="904" ht="21"/>
    <row r="905" ht="21"/>
    <row r="907" ht="21"/>
    <row r="908" ht="21"/>
    <row r="909" ht="21"/>
    <row r="910" ht="21"/>
    <row r="911" ht="21"/>
    <row r="912" ht="21"/>
    <row r="913" ht="21"/>
    <row r="914" ht="21"/>
    <row r="915" ht="21"/>
    <row r="916" ht="21"/>
    <row r="917" ht="21"/>
    <row r="918" ht="21"/>
    <row r="919" ht="21"/>
    <row r="920" ht="21"/>
    <row r="921" ht="21"/>
    <row r="922" ht="21"/>
    <row r="923" ht="21"/>
    <row r="924" ht="21"/>
    <row r="929" ht="21"/>
    <row r="930" ht="21"/>
    <row r="931" ht="21"/>
    <row r="932" ht="21"/>
    <row r="933" ht="21"/>
    <row r="935" ht="21"/>
    <row r="937" ht="21"/>
    <row r="938" ht="21"/>
    <row r="939" ht="21"/>
    <row r="940" ht="21"/>
    <row r="941" ht="21"/>
    <row r="942" ht="21"/>
    <row r="943" ht="21"/>
    <row r="944" ht="21"/>
    <row r="945" ht="21"/>
    <row r="946" ht="21"/>
    <row r="947" ht="21"/>
    <row r="948" ht="21"/>
    <row r="949" ht="21"/>
    <row r="950" ht="21"/>
    <row r="951" ht="21"/>
    <row r="953" ht="21"/>
    <row r="954" ht="21"/>
    <row r="955" ht="21"/>
    <row r="956" ht="21"/>
    <row r="957" ht="21"/>
    <row r="958" ht="21"/>
    <row r="959" ht="21"/>
    <row r="960" ht="21"/>
    <row r="961" ht="21"/>
    <row r="962" ht="21"/>
    <row r="963" ht="21"/>
    <row r="964" ht="21"/>
    <row r="968" ht="21"/>
    <row r="969" ht="21"/>
    <row r="970" ht="21"/>
    <row r="971" ht="21"/>
    <row r="972" ht="21"/>
    <row r="973" ht="21"/>
    <row r="974" ht="21"/>
    <row r="975" ht="21"/>
    <row r="976" ht="21"/>
    <row r="977" ht="21"/>
    <row r="978" ht="21"/>
    <row r="979" ht="21"/>
    <row r="980" ht="21"/>
    <row r="981" ht="21"/>
    <row r="982" ht="21"/>
    <row r="983" ht="21"/>
    <row r="984"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09" ht="21"/>
    <row r="1010" ht="21"/>
    <row r="1011" ht="21"/>
    <row r="1012" ht="21"/>
    <row r="1013" ht="21"/>
    <row r="1014" ht="21"/>
    <row r="1015" ht="21"/>
    <row r="1016" ht="21"/>
    <row r="1017" ht="21"/>
    <row r="1018" ht="21"/>
    <row r="1019" ht="21"/>
    <row r="1020" ht="21"/>
    <row r="1021"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1" ht="21"/>
    <row r="1044" ht="21"/>
    <row r="1045" ht="21"/>
    <row r="1046" ht="21"/>
    <row r="1047" ht="21"/>
    <row r="1048" ht="21"/>
    <row r="1049" ht="21"/>
    <row r="1050" ht="21"/>
    <row r="1051" ht="21"/>
    <row r="1052" ht="21"/>
    <row r="1053" ht="21"/>
    <row r="1054" ht="21"/>
    <row r="1055" ht="21"/>
    <row r="1056" ht="21"/>
    <row r="1057" ht="21"/>
    <row r="1058" ht="21"/>
    <row r="1059" ht="21"/>
    <row r="1060" ht="21"/>
    <row r="1061" ht="21"/>
    <row r="1062" ht="21"/>
    <row r="1063" ht="21"/>
    <row r="1064" ht="21"/>
    <row r="1065" ht="21"/>
    <row r="1066" ht="21"/>
    <row r="1067" ht="21"/>
    <row r="1068" ht="21"/>
    <row r="1069" ht="21"/>
    <row r="1070" ht="21"/>
    <row r="1071" ht="21"/>
    <row r="1072" ht="21"/>
    <row r="1073" ht="21"/>
    <row r="1074" ht="21"/>
    <row r="1081" ht="21"/>
    <row r="1082" ht="21"/>
    <row r="1083" ht="21"/>
    <row r="1084" ht="21"/>
    <row r="1085" ht="21"/>
    <row r="1086" ht="21"/>
    <row r="1087" ht="21"/>
    <row r="1088" ht="21"/>
    <row r="1095" ht="21"/>
    <row r="1096" ht="21"/>
    <row r="1097" ht="21"/>
    <row r="1098" ht="21"/>
    <row r="1099" ht="21"/>
    <row r="1100" ht="21"/>
    <row r="1101" ht="21"/>
    <row r="1108" ht="21"/>
    <row r="1109" ht="21"/>
    <row r="1110" ht="21"/>
    <row r="1111" ht="21"/>
    <row r="1112" ht="21"/>
    <row r="1113" ht="21"/>
    <row r="1114" ht="21"/>
    <row r="1123" ht="21"/>
    <row r="1124" ht="21"/>
    <row r="1125" ht="21"/>
    <row r="1126" ht="21"/>
    <row r="1127" ht="21"/>
    <row r="1128" ht="21"/>
    <row r="1129" ht="21"/>
    <row r="1130" ht="21"/>
    <row r="1137" ht="21"/>
    <row r="1138" ht="21"/>
    <row r="1139" ht="21"/>
    <row r="1140" ht="21"/>
    <row r="1141" ht="21"/>
    <row r="1142" ht="21"/>
    <row r="1143" ht="21"/>
    <row r="1150" ht="21"/>
    <row r="1151" ht="21"/>
    <row r="1152" ht="21"/>
    <row r="1153" ht="21"/>
    <row r="1154" ht="21"/>
    <row r="1155" ht="21"/>
    <row r="1156" ht="21"/>
    <row r="1159" ht="21"/>
    <row r="1160" ht="21"/>
    <row r="1161" ht="21"/>
    <row r="1162" ht="21"/>
    <row r="1163" ht="21"/>
    <row r="1164" ht="21"/>
    <row r="1165" ht="21"/>
    <row r="1172" ht="21"/>
    <row r="1173" ht="21"/>
    <row r="1174" ht="21"/>
    <row r="1175" ht="21"/>
    <row r="1176" ht="21"/>
    <row r="1177" ht="21"/>
    <row r="1178" ht="21"/>
    <row r="1179" ht="21"/>
    <row r="1186" ht="21"/>
    <row r="1187" ht="21"/>
    <row r="1188" ht="21"/>
    <row r="1189" ht="21"/>
    <row r="1190" ht="21"/>
    <row r="1191" ht="21"/>
    <row r="1192" ht="21"/>
    <row r="1199" ht="21"/>
    <row r="1200" ht="21"/>
    <row r="1201" ht="21"/>
    <row r="1202" ht="21"/>
    <row r="1203" ht="21"/>
    <row r="1204" ht="21"/>
    <row r="1205" ht="21"/>
    <row r="1214" ht="21"/>
    <row r="1215" ht="21"/>
    <row r="1216" ht="21"/>
    <row r="1217" ht="21"/>
    <row r="1218" ht="21"/>
    <row r="1219" ht="21"/>
    <row r="1220" ht="21"/>
    <row r="1221" ht="21"/>
    <row r="1228" ht="21"/>
    <row r="1229" ht="21"/>
    <row r="1230" ht="21"/>
    <row r="1231" ht="21"/>
    <row r="1232" ht="21"/>
    <row r="1233" ht="21"/>
    <row r="1234" ht="21"/>
    <row r="1241" ht="21"/>
    <row r="1242" ht="21"/>
    <row r="1243" ht="21"/>
    <row r="1244" ht="21"/>
    <row r="1245" ht="21"/>
    <row r="1246" ht="21"/>
    <row r="1247" ht="21"/>
    <row r="1251" ht="21"/>
    <row r="1252" ht="21"/>
    <row r="1253" ht="21"/>
    <row r="1254" ht="21"/>
    <row r="1255" ht="21"/>
    <row r="1256" ht="21"/>
    <row r="1263" ht="21"/>
    <row r="1264" ht="21"/>
    <row r="1265" ht="21"/>
    <row r="1266" ht="21"/>
    <row r="1267" ht="21"/>
    <row r="1268" ht="21"/>
    <row r="1269" ht="21"/>
    <row r="1276" ht="21"/>
    <row r="1277" ht="21"/>
    <row r="1278" ht="21"/>
    <row r="1279" ht="21"/>
    <row r="1280" ht="21"/>
    <row r="1281" ht="21"/>
    <row r="1282" ht="21"/>
    <row r="1286" ht="21"/>
    <row r="1287" ht="21"/>
    <row r="1288" ht="21"/>
    <row r="1289" ht="21"/>
    <row r="1290" ht="21"/>
    <row r="1292" ht="21"/>
    <row r="1293" ht="21"/>
    <row r="1297" ht="21"/>
    <row r="1298" ht="21"/>
    <row r="1299" ht="21"/>
    <row r="1300" ht="21"/>
    <row r="1301" ht="21"/>
    <row r="1302" ht="21"/>
    <row r="1303" ht="21"/>
    <row r="1304" ht="21"/>
    <row r="1305" ht="21"/>
    <row r="1306" ht="21"/>
    <row r="1308" ht="21"/>
    <row r="1309" ht="21"/>
    <row r="1313" ht="21"/>
    <row r="1314" ht="21"/>
    <row r="1315" ht="21"/>
    <row r="1316" ht="21"/>
    <row r="1317" ht="21"/>
    <row r="1318" ht="21"/>
    <row r="1319" ht="21"/>
    <row r="1322" ht="21"/>
    <row r="1323" ht="21"/>
    <row r="1324" ht="21"/>
    <row r="1325" ht="21"/>
    <row r="1329" ht="21"/>
    <row r="1330" ht="21"/>
    <row r="1331" ht="21"/>
    <row r="1334" ht="21"/>
    <row r="1335" ht="21"/>
    <row r="1336" ht="21"/>
    <row r="1337" ht="21"/>
    <row r="1338" ht="21"/>
    <row r="1339" ht="21"/>
    <row r="1340" ht="21"/>
    <row r="1341" ht="21"/>
    <row r="1342" ht="21"/>
    <row r="1343" ht="21"/>
    <row r="1344" ht="21"/>
    <row r="1345" ht="21"/>
    <row r="1348" ht="21"/>
    <row r="1349" ht="21"/>
    <row r="1350" ht="21"/>
    <row r="1351" ht="21"/>
    <row r="1355" ht="21"/>
    <row r="1356" ht="21"/>
    <row r="1357" ht="21"/>
    <row r="1360" ht="21"/>
    <row r="1361" ht="21"/>
    <row r="1362" ht="21"/>
    <row r="1363" ht="21"/>
    <row r="1364" ht="21"/>
    <row r="1365" ht="21"/>
    <row r="1368" ht="21"/>
    <row r="1369" ht="21"/>
    <row r="1370" ht="21"/>
    <row r="1373" ht="21"/>
    <row r="1374" ht="21"/>
    <row r="1375" ht="21"/>
    <row r="1376" ht="21"/>
    <row r="1377" ht="21"/>
    <row r="1378" ht="21"/>
    <row r="1379" ht="21"/>
    <row r="1380" ht="21"/>
    <row r="1381" ht="21"/>
    <row r="1382" ht="21"/>
    <row r="1383" ht="21"/>
    <row r="1384" ht="21"/>
    <row r="1387" ht="21"/>
    <row r="1388" ht="21"/>
    <row r="1389" ht="21"/>
    <row r="1390" ht="21"/>
    <row r="1394" ht="21"/>
    <row r="1395" ht="21"/>
    <row r="1396" ht="21"/>
    <row r="1399" ht="21"/>
    <row r="1400" ht="21"/>
    <row r="1401" ht="21"/>
    <row r="1402" ht="21"/>
    <row r="1403" ht="21"/>
    <row r="1404" ht="21"/>
    <row r="1405" ht="21"/>
    <row r="1408" ht="21"/>
    <row r="1409" ht="21"/>
    <row r="1410" ht="21"/>
    <row r="1411" ht="21"/>
    <row r="1413" ht="21"/>
    <row r="1414" ht="21"/>
    <row r="1415" ht="21"/>
    <row r="1416" ht="21"/>
    <row r="1417" ht="21"/>
    <row r="1418" ht="21"/>
    <row r="1421" ht="21"/>
    <row r="1422" ht="21"/>
    <row r="1423" ht="21"/>
    <row r="1426" ht="21"/>
    <row r="1427" ht="21"/>
    <row r="1428" ht="21"/>
    <row r="1429" ht="21"/>
    <row r="1430" ht="21"/>
    <row r="1431" ht="21"/>
    <row r="1432" ht="21"/>
    <row r="1433" ht="21"/>
    <row r="1434" ht="21"/>
    <row r="1435" ht="21"/>
    <row r="1436" ht="21"/>
    <row r="1437" ht="21"/>
    <row r="1440" ht="21"/>
    <row r="1441" ht="21"/>
    <row r="1442" ht="21"/>
    <row r="1443" ht="21"/>
    <row r="1447" ht="21"/>
    <row r="1448" ht="21"/>
    <row r="1449" ht="21"/>
    <row r="1452" ht="21"/>
    <row r="1453" ht="21"/>
    <row r="1454" ht="21"/>
    <row r="1455" ht="21"/>
    <row r="1456" ht="21"/>
    <row r="1457" ht="21"/>
    <row r="1458" ht="21"/>
    <row r="1461" ht="21"/>
    <row r="1462" ht="21"/>
    <row r="1463" ht="21"/>
    <row r="1464" ht="21"/>
    <row r="1465" ht="21"/>
    <row r="1466" ht="21"/>
    <row r="1467" ht="21"/>
    <row r="1470" ht="21"/>
    <row r="1471" ht="21"/>
    <row r="1472" ht="21"/>
    <row r="1473" ht="21"/>
    <row r="1474" ht="21"/>
    <row r="1475" ht="21"/>
    <row r="1476" ht="21"/>
    <row r="1477" ht="21"/>
    <row r="1478" ht="21"/>
    <row r="1481" ht="21"/>
    <row r="1482" ht="21"/>
    <row r="1483" ht="21"/>
    <row r="1485" ht="21"/>
    <row r="1486" ht="21"/>
    <row r="1487" ht="21"/>
    <row r="1488" ht="21"/>
    <row r="1489" ht="21"/>
    <row r="1490" ht="21"/>
    <row r="1493" ht="21"/>
    <row r="1494" ht="21"/>
    <row r="1495" ht="21"/>
    <row r="1496" ht="21"/>
    <row r="1497" ht="21"/>
    <row r="1498" ht="21"/>
    <row r="1499" ht="21"/>
    <row r="1500" ht="21"/>
    <row r="1503" ht="21"/>
    <row r="1504" ht="21"/>
    <row r="1506" ht="21"/>
    <row r="1507" ht="21"/>
    <row r="1508" ht="21"/>
    <row r="1509" ht="21"/>
    <row r="1510" ht="21"/>
    <row r="1511" ht="21"/>
    <row r="1514" ht="21"/>
    <row r="1515" ht="21"/>
    <row r="1516" ht="21"/>
    <row r="1517" ht="21"/>
    <row r="1518" ht="21"/>
    <row r="1519" ht="21"/>
    <row r="1520" ht="21"/>
    <row r="1521" ht="21"/>
    <row r="1524" ht="21"/>
    <row r="1525" ht="21"/>
    <row r="1526" ht="21"/>
    <row r="1527" ht="21"/>
    <row r="1528" ht="21"/>
    <row r="1529" ht="21"/>
    <row r="1530" ht="21"/>
    <row r="1532" ht="21"/>
    <row r="1533" ht="21"/>
    <row r="1534" ht="21"/>
    <row r="1535" ht="21"/>
    <row r="1536" ht="21"/>
    <row r="1537" ht="21"/>
    <row r="1540" ht="21"/>
    <row r="1541" ht="21"/>
    <row r="1542" ht="21"/>
    <row r="1543" ht="21"/>
    <row r="1544" ht="21"/>
    <row r="1545" ht="21"/>
    <row r="1546" ht="21"/>
    <row r="1547" ht="21"/>
    <row r="1548" ht="21"/>
    <row r="1551" ht="21"/>
    <row r="1552" ht="21"/>
    <row r="1553" ht="21"/>
    <row r="1555" ht="21"/>
    <row r="1556" ht="21"/>
    <row r="1557" ht="21"/>
    <row r="1558" ht="21"/>
    <row r="1559" ht="21"/>
    <row r="1560" ht="21"/>
    <row r="1563" ht="21"/>
    <row r="1564" ht="21"/>
    <row r="1565" ht="21"/>
    <row r="1566" ht="21"/>
    <row r="1567" ht="21"/>
    <row r="1568" ht="21"/>
    <row r="1569" ht="21"/>
    <row r="1570" ht="21"/>
    <row r="1573" ht="21"/>
    <row r="1574" ht="21"/>
    <row r="1576" ht="21"/>
    <row r="1577" ht="21"/>
    <row r="1578" ht="21"/>
    <row r="1579" ht="21"/>
    <row r="1580" ht="21"/>
    <row r="1581" ht="21"/>
    <row r="1584" ht="21"/>
    <row r="1585" ht="21"/>
    <row r="1586" ht="21"/>
    <row r="1587" ht="21"/>
    <row r="1588" ht="21"/>
    <row r="1589" ht="21"/>
    <row r="1590" ht="21"/>
    <row r="1591" ht="21"/>
    <row r="1594" ht="21"/>
    <row r="1595" ht="21"/>
    <row r="1596" ht="21"/>
    <row r="1597" ht="21"/>
    <row r="1598" ht="21"/>
    <row r="1599" ht="21"/>
    <row r="1600" ht="21"/>
    <row r="1603" ht="21"/>
    <row r="1604" ht="21"/>
    <row r="1605" ht="21"/>
    <row r="1606" ht="21"/>
    <row r="1607" ht="21"/>
    <row r="1609" ht="21"/>
    <row r="1610" ht="21"/>
    <row r="1611" ht="21"/>
    <row r="1614" ht="21"/>
    <row r="1615" ht="21"/>
    <row r="1616" ht="21"/>
    <row r="1617" ht="21"/>
    <row r="1618" ht="21"/>
    <row r="1619" ht="21"/>
    <row r="1620" ht="21"/>
    <row r="1623" ht="21"/>
    <row r="1624" ht="21"/>
    <row r="1625" ht="21"/>
    <row r="1628" ht="21"/>
    <row r="1629" ht="21"/>
    <row r="1630" ht="21"/>
    <row r="1631" ht="21"/>
    <row r="1632" ht="21"/>
    <row r="1634" ht="21"/>
    <row r="1635" ht="21"/>
    <row r="1636" ht="21"/>
    <row r="1639" ht="21"/>
    <row r="1640" ht="21"/>
    <row r="1641" ht="21"/>
    <row r="1642" ht="21"/>
    <row r="1643" ht="21"/>
    <row r="1644" ht="21"/>
    <row r="1645" ht="21"/>
    <row r="1648" ht="21"/>
    <row r="1649" ht="21"/>
    <row r="1650" ht="21"/>
    <row r="1651" ht="21"/>
    <row r="1652" ht="21"/>
    <row r="1655" ht="21"/>
    <row r="1656" ht="21"/>
    <row r="1657" ht="21"/>
    <row r="1658" ht="21"/>
    <row r="1659" ht="21"/>
    <row r="1662" ht="21"/>
    <row r="1663" ht="21"/>
    <row r="1664" ht="21"/>
    <row r="1665" ht="21"/>
    <row r="1666" ht="21"/>
    <row r="1667" ht="21"/>
    <row r="1668" ht="21"/>
    <row r="1669" ht="21"/>
    <row r="1670" ht="21"/>
    <row r="1671" ht="21"/>
    <row r="1674" ht="21"/>
    <row r="1675" ht="21"/>
    <row r="1676" ht="21"/>
    <row r="1679" ht="21"/>
    <row r="1680" ht="21"/>
    <row r="1681" ht="21"/>
    <row r="1682" ht="21"/>
    <row r="1683" ht="21"/>
    <row r="1686" ht="21"/>
    <row r="1687" ht="21"/>
    <row r="1688" ht="21"/>
    <row r="1689" ht="21"/>
    <row r="1690" ht="21"/>
    <row r="1691" ht="21"/>
    <row r="1692" ht="21"/>
    <row r="1693" ht="21"/>
    <row r="1694" ht="21"/>
    <row r="1695" ht="21"/>
    <row r="1698" ht="21"/>
    <row r="1699" ht="21"/>
    <row r="1700" ht="21"/>
    <row r="1701" ht="21"/>
    <row r="1702" ht="21"/>
    <row r="1703" ht="21"/>
    <row r="1704" ht="21"/>
    <row r="1705" ht="21"/>
    <row r="1708" ht="21"/>
    <row r="1709" ht="21"/>
    <row r="1710" ht="21"/>
    <row r="1713" ht="21"/>
    <row r="1714" ht="21"/>
    <row r="1715" ht="21"/>
    <row r="1716" ht="21"/>
    <row r="1717" ht="21"/>
    <row r="1720" ht="21"/>
    <row r="1721" ht="21"/>
    <row r="1722" ht="21"/>
    <row r="1723" ht="21"/>
    <row r="1724" ht="21"/>
    <row r="1725" ht="21"/>
    <row r="1726" ht="21"/>
    <row r="1727" ht="21"/>
    <row r="1728" ht="21"/>
    <row r="1729" ht="21"/>
    <row r="1732" ht="21"/>
    <row r="1733" ht="21"/>
    <row r="1734" ht="21"/>
    <row r="1736" ht="21"/>
    <row r="1737" ht="21"/>
    <row r="1738" ht="21"/>
    <row r="1739" ht="21"/>
    <row r="1742" ht="21"/>
    <row r="1743" ht="21"/>
    <row r="1744" ht="21"/>
    <row r="1745" ht="21"/>
    <row r="1746" ht="21"/>
    <row r="1747" ht="21"/>
    <row r="1748" ht="21"/>
    <row r="1749" ht="21"/>
    <row r="1750" ht="21"/>
    <row r="1753" ht="21"/>
    <row r="1754" ht="21"/>
    <row r="1755" ht="21"/>
    <row r="1756" ht="21"/>
    <row r="1758" ht="21"/>
    <row r="1759" ht="21"/>
    <row r="1760" ht="21"/>
    <row r="1761" ht="21"/>
    <row r="1762" ht="21"/>
    <row r="1763" ht="21"/>
    <row r="1766" ht="21"/>
    <row r="1767" ht="21"/>
    <row r="1768" ht="21"/>
    <row r="1771" ht="21"/>
    <row r="1772" ht="21"/>
    <row r="1773" ht="21"/>
    <row r="1774" ht="21"/>
    <row r="1775" ht="21"/>
    <row r="1776" ht="21"/>
    <row r="1777" ht="21"/>
    <row r="1778" ht="21"/>
    <row r="1779" ht="21"/>
    <row r="1780" ht="21"/>
    <row r="1781" ht="21"/>
    <row r="1782" ht="21"/>
    <row r="1785" ht="21"/>
    <row r="1786" ht="21"/>
    <row r="1787" ht="21"/>
    <row r="1788" ht="21"/>
    <row r="1792" ht="21"/>
    <row r="1793" ht="21"/>
    <row r="1794" ht="21"/>
    <row r="1797" ht="21"/>
    <row r="1798" ht="21"/>
    <row r="1799" ht="21"/>
    <row r="1800" ht="21"/>
    <row r="1801" ht="21"/>
    <row r="1802" ht="21"/>
    <row r="1803" ht="21"/>
    <row r="1806" ht="21"/>
    <row r="1807" ht="21"/>
    <row r="1808" ht="21"/>
    <row r="1809" ht="21"/>
    <row r="1810" ht="21"/>
    <row r="1811" ht="21"/>
    <row r="1812" ht="21"/>
    <row r="1815" ht="21"/>
    <row r="1816" ht="21"/>
    <row r="1817" ht="21"/>
    <row r="1818" ht="21"/>
    <row r="1819" ht="21"/>
    <row r="1820" ht="21"/>
    <row r="1821" ht="21"/>
    <row r="1822" ht="21"/>
    <row r="1823" ht="21"/>
    <row r="1826" ht="21"/>
    <row r="1827" ht="21"/>
    <row r="1828" ht="21"/>
    <row r="1830" ht="21"/>
    <row r="1831" ht="21"/>
    <row r="1832" ht="21"/>
    <row r="1833" ht="21"/>
    <row r="1834" ht="21"/>
    <row r="1835" ht="21"/>
    <row r="1838" ht="21"/>
    <row r="1839" ht="21"/>
    <row r="1840" ht="21"/>
    <row r="1841" ht="21"/>
    <row r="1842" ht="21"/>
    <row r="1843" ht="21"/>
    <row r="1844" ht="21"/>
    <row r="1845" ht="21"/>
    <row r="1848" ht="21"/>
    <row r="1849" ht="21"/>
    <row r="1851" ht="21"/>
    <row r="1852" ht="21"/>
    <row r="1853" ht="21"/>
    <row r="1854" ht="21"/>
    <row r="1855" ht="21"/>
    <row r="1856" ht="21"/>
    <row r="1859" ht="21"/>
    <row r="1860" ht="21"/>
    <row r="1861" ht="21"/>
    <row r="1862" ht="21"/>
    <row r="1863" ht="21"/>
    <row r="1864" ht="21"/>
    <row r="1865" ht="21"/>
    <row r="1866" ht="21"/>
    <row r="1869" ht="21"/>
    <row r="1870" ht="21"/>
    <row r="1871" ht="21"/>
    <row r="1872" ht="21"/>
    <row r="1873" ht="21"/>
    <row r="1874" ht="21"/>
    <row r="1875" ht="21"/>
    <row r="1877" ht="21"/>
    <row r="1878" ht="21"/>
    <row r="1879" ht="21"/>
    <row r="1880" ht="21"/>
    <row r="1881" ht="21"/>
    <row r="1882" ht="21"/>
    <row r="1885" ht="21"/>
    <row r="1886" ht="21"/>
    <row r="1887" ht="21"/>
    <row r="1888" ht="21"/>
    <row r="1889" ht="21"/>
    <row r="1890" ht="21"/>
    <row r="1891" ht="21"/>
    <row r="1892" ht="21"/>
    <row r="1893" ht="21"/>
    <row r="1896" ht="21"/>
    <row r="1897" ht="21"/>
    <row r="1898" ht="21"/>
    <row r="1900" ht="21"/>
    <row r="1901" ht="21"/>
    <row r="1902" ht="21"/>
    <row r="1903" ht="21"/>
    <row r="1904" ht="21"/>
    <row r="1905" ht="21"/>
    <row r="1908" ht="21"/>
    <row r="1909" ht="21"/>
    <row r="1910" ht="21"/>
    <row r="1911" ht="21"/>
    <row r="1912" ht="21"/>
    <row r="1913" ht="21"/>
    <row r="1914" ht="21"/>
    <row r="1915" ht="21"/>
    <row r="1918" ht="21"/>
    <row r="1919" ht="21"/>
    <row r="1921" ht="21"/>
    <row r="1922" ht="21"/>
    <row r="1923" ht="21"/>
    <row r="1924" ht="21"/>
    <row r="1925" ht="21"/>
    <row r="1926" ht="21"/>
    <row r="1929" ht="21"/>
    <row r="1930" ht="21"/>
    <row r="1931" ht="21"/>
    <row r="1932" ht="21"/>
    <row r="1933" ht="21"/>
    <row r="1934" ht="21"/>
    <row r="1935" ht="21"/>
    <row r="1936" ht="21"/>
    <row r="1939" ht="21"/>
    <row r="1940" ht="21"/>
    <row r="1941" ht="21"/>
    <row r="1942" ht="21"/>
    <row r="1943" ht="21"/>
    <row r="1944" ht="21"/>
    <row r="1945" ht="21"/>
    <row r="1948" ht="21"/>
    <row r="1949" ht="21"/>
    <row r="1950" ht="21"/>
    <row r="1951" ht="21"/>
    <row r="1952" ht="21"/>
    <row r="1954" ht="21"/>
    <row r="1955" ht="21"/>
    <row r="1956" ht="21"/>
    <row r="1959" ht="21"/>
    <row r="1960" ht="21"/>
    <row r="1961" ht="21"/>
    <row r="1962" ht="21"/>
    <row r="1963" ht="21"/>
    <row r="1964" ht="21"/>
    <row r="1965" ht="21"/>
    <row r="1968" ht="21"/>
    <row r="1969" ht="21"/>
    <row r="1970" ht="21"/>
    <row r="1973" ht="21"/>
    <row r="1974" ht="21"/>
    <row r="1975" ht="21"/>
    <row r="1976" ht="21"/>
    <row r="1977" ht="21"/>
    <row r="1979" ht="21"/>
    <row r="1980" ht="21"/>
    <row r="1981" ht="21"/>
    <row r="1984" ht="21"/>
    <row r="1985" ht="21"/>
    <row r="1986" ht="21"/>
    <row r="1987" ht="21"/>
    <row r="1988" ht="21"/>
    <row r="1989" ht="21"/>
    <row r="1990" ht="21"/>
    <row r="1993" ht="21"/>
    <row r="1994" ht="21"/>
    <row r="1995" ht="21"/>
    <row r="1996" ht="21"/>
    <row r="1997" ht="21"/>
    <row r="2000" ht="21"/>
    <row r="2001" ht="21"/>
    <row r="2002" ht="21"/>
    <row r="2003" ht="21"/>
    <row r="2004" ht="21"/>
    <row r="2007" ht="21"/>
    <row r="2008" ht="21"/>
    <row r="2009" ht="21"/>
    <row r="2010" ht="21"/>
    <row r="2011" ht="21"/>
    <row r="2012" ht="21"/>
    <row r="2013" ht="21"/>
    <row r="2014" ht="21"/>
    <row r="2015" ht="21"/>
    <row r="2016" ht="21"/>
    <row r="2019" ht="21"/>
    <row r="2020" ht="21"/>
    <row r="2021" ht="21"/>
    <row r="2024" ht="21"/>
    <row r="2025" ht="21"/>
    <row r="2026" ht="21"/>
    <row r="2027" ht="21"/>
    <row r="2028" ht="21"/>
    <row r="2031" ht="21"/>
    <row r="2032" ht="21"/>
    <row r="2033" ht="21"/>
    <row r="2034" ht="21"/>
    <row r="2035" ht="21"/>
    <row r="2036" ht="21"/>
    <row r="2037" ht="21"/>
    <row r="2038" ht="21"/>
    <row r="2039" ht="21"/>
    <row r="2040" ht="21"/>
    <row r="2043" ht="21"/>
    <row r="2044" ht="21"/>
    <row r="2045" ht="21"/>
    <row r="2046" ht="21"/>
    <row r="2047" ht="21"/>
    <row r="2048" ht="21"/>
    <row r="2049" ht="21"/>
    <row r="2050" ht="21"/>
    <row r="2053" ht="21"/>
    <row r="2054" ht="21"/>
    <row r="2055" ht="21"/>
    <row r="2058" ht="21"/>
    <row r="2059" ht="21"/>
    <row r="2060" ht="21"/>
    <row r="2061" ht="21"/>
    <row r="2062" ht="21"/>
    <row r="2065" ht="21"/>
    <row r="2066" ht="21"/>
    <row r="2067" ht="21"/>
    <row r="2068" ht="21"/>
    <row r="2069" ht="21"/>
    <row r="2070" ht="21"/>
    <row r="2071" ht="21"/>
    <row r="2072" ht="21"/>
    <row r="2073" ht="21"/>
    <row r="2074" ht="21"/>
    <row r="2077" ht="21"/>
    <row r="2078" ht="21"/>
    <row r="2079" ht="21"/>
    <row r="2081" ht="21"/>
    <row r="2082" ht="21"/>
    <row r="2083" ht="21"/>
    <row r="2084" ht="21"/>
    <row r="2087" ht="21"/>
    <row r="2088" ht="21"/>
    <row r="2089" ht="21"/>
  </sheetData>
  <sheetProtection/>
  <autoFilter ref="A13:J645"/>
  <printOptions/>
  <pageMargins left="0.7086614173228347" right="0.31496062992125984" top="0.7480314960629921" bottom="0.7480314960629921" header="0.31496062992125984" footer="0.31496062992125984"/>
  <pageSetup fitToHeight="0" fitToWidth="1" horizontalDpi="600" verticalDpi="600" orientation="landscape" paperSize="8" r:id="rId2"/>
  <headerFooter>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2019-03-12T08:50:59Z</cp:lastPrinted>
  <dcterms:created xsi:type="dcterms:W3CDTF">2018-03-02T08:19:21Z</dcterms:created>
  <dcterms:modified xsi:type="dcterms:W3CDTF">2019-03-14T08:13:12Z</dcterms:modified>
  <cp:category/>
  <cp:version/>
  <cp:contentType/>
  <cp:contentStatus/>
</cp:coreProperties>
</file>